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REPOSITORIO\GAF_UPresupuesto$\2023\GLOSAS\07 JULIO\CORFO\Numeral 1, Artículo 14\"/>
    </mc:Choice>
  </mc:AlternateContent>
  <xr:revisionPtr revIDLastSave="0" documentId="13_ncr:1_{61B257D0-90FA-41E9-A264-CB7DAAA34CE6}" xr6:coauthVersionLast="47" xr6:coauthVersionMax="47" xr10:uidLastSave="{00000000-0000-0000-0000-000000000000}"/>
  <bookViews>
    <workbookView xWindow="-120" yWindow="-120" windowWidth="29040" windowHeight="15840" tabRatio="949" firstSheet="1" activeTab="1" xr2:uid="{CA4D97A4-3ECB-47A6-B509-2C28BFFFFCF4}"/>
  </bookViews>
  <sheets>
    <sheet name="Lista" sheetId="21" state="hidden" r:id="rId1"/>
    <sheet name="07.06.01 CORFO" sheetId="6" r:id="rId2"/>
    <sheet name="07.06.06 INVERSIÓN Y FINANC." sheetId="20" r:id="rId3"/>
    <sheet name="07.06.07 DES. PROD. SOSTENIBLE" sheetId="22" r:id="rId4"/>
    <sheet name="07.19.01 INNOVA" sheetId="13" r:id="rId5"/>
  </sheets>
  <externalReferences>
    <externalReference r:id="rId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2" l="1"/>
  <c r="R13" i="6" l="1"/>
  <c r="S23" i="13" l="1"/>
  <c r="S21" i="13"/>
  <c r="S20" i="13"/>
  <c r="S19" i="13"/>
  <c r="S18" i="13"/>
  <c r="S17" i="13"/>
  <c r="S16" i="13"/>
  <c r="S15" i="13"/>
  <c r="R9" i="22" l="1"/>
  <c r="R9" i="20"/>
  <c r="S22" i="13" l="1"/>
  <c r="S11" i="13"/>
  <c r="S10" i="13"/>
  <c r="S9" i="13"/>
  <c r="S9" i="22"/>
  <c r="E22" i="20"/>
  <c r="E20" i="20"/>
  <c r="E12" i="20"/>
  <c r="D7" i="20" s="1"/>
  <c r="E11" i="20"/>
  <c r="E10" i="20"/>
  <c r="E13" i="20"/>
  <c r="E9" i="20"/>
  <c r="R9" i="6"/>
  <c r="E13" i="6"/>
  <c r="S13" i="6" s="1"/>
  <c r="E12" i="6"/>
  <c r="E11" i="6"/>
  <c r="E10" i="6"/>
  <c r="E9" i="6"/>
  <c r="E22" i="6"/>
  <c r="E21" i="6"/>
  <c r="E19" i="6"/>
  <c r="E18" i="6"/>
  <c r="E17" i="6"/>
  <c r="E14" i="6"/>
  <c r="S12" i="13" l="1"/>
  <c r="D7" i="13"/>
  <c r="S9" i="20"/>
  <c r="S9" i="6"/>
  <c r="E24" i="20"/>
  <c r="E24" i="13"/>
  <c r="E24" i="22"/>
  <c r="R10" i="13" l="1"/>
  <c r="R11" i="13"/>
  <c r="R12" i="13"/>
  <c r="R13" i="13"/>
  <c r="S13" i="13" s="1"/>
  <c r="R14" i="13"/>
  <c r="S14" i="13" s="1"/>
  <c r="R15" i="13"/>
  <c r="R16" i="13"/>
  <c r="R17" i="13"/>
  <c r="R18" i="13"/>
  <c r="R19" i="13"/>
  <c r="R20" i="13"/>
  <c r="R21" i="13"/>
  <c r="R22" i="13"/>
  <c r="R23" i="13"/>
  <c r="R9" i="13"/>
  <c r="R10" i="22"/>
  <c r="S10" i="22" s="1"/>
  <c r="R11" i="22"/>
  <c r="S11" i="22" s="1"/>
  <c r="R13" i="22"/>
  <c r="S13" i="22" s="1"/>
  <c r="R14" i="22"/>
  <c r="S14" i="22" s="1"/>
  <c r="R15" i="22"/>
  <c r="S15" i="22" s="1"/>
  <c r="R16" i="22"/>
  <c r="S16" i="22" s="1"/>
  <c r="R17" i="22"/>
  <c r="S17" i="22" s="1"/>
  <c r="R18" i="22"/>
  <c r="S18" i="22" s="1"/>
  <c r="R19" i="22"/>
  <c r="S19" i="22" s="1"/>
  <c r="R20" i="22"/>
  <c r="S20" i="22" s="1"/>
  <c r="R21" i="22"/>
  <c r="S21" i="22" s="1"/>
  <c r="R22" i="22"/>
  <c r="S22" i="22" s="1"/>
  <c r="R23" i="22"/>
  <c r="S23" i="22" s="1"/>
  <c r="R10" i="20"/>
  <c r="S10" i="20" s="1"/>
  <c r="R11" i="20"/>
  <c r="S11" i="20" s="1"/>
  <c r="R12" i="20"/>
  <c r="S12" i="20" s="1"/>
  <c r="R13" i="20"/>
  <c r="S13" i="20" s="1"/>
  <c r="R14" i="20"/>
  <c r="S14" i="20" s="1"/>
  <c r="R15" i="20"/>
  <c r="S15" i="20" s="1"/>
  <c r="R16" i="20"/>
  <c r="S16" i="20" s="1"/>
  <c r="R17" i="20"/>
  <c r="S17" i="20" s="1"/>
  <c r="R18" i="20"/>
  <c r="S18" i="20" s="1"/>
  <c r="R19" i="20"/>
  <c r="S19" i="20" s="1"/>
  <c r="R20" i="20"/>
  <c r="S20" i="20" s="1"/>
  <c r="R21" i="20"/>
  <c r="S21" i="20" s="1"/>
  <c r="R22" i="20"/>
  <c r="S22" i="20" s="1"/>
  <c r="R23" i="20"/>
  <c r="S23" i="20" s="1"/>
  <c r="R10" i="6"/>
  <c r="S10" i="6" s="1"/>
  <c r="R11" i="6"/>
  <c r="S11" i="6" s="1"/>
  <c r="R12" i="6"/>
  <c r="S12" i="6" s="1"/>
  <c r="R14" i="6"/>
  <c r="S14" i="6" s="1"/>
  <c r="R15" i="6"/>
  <c r="S15" i="6" s="1"/>
  <c r="R16" i="6"/>
  <c r="S16" i="6" s="1"/>
  <c r="R17" i="6"/>
  <c r="S17" i="6" s="1"/>
  <c r="R18" i="6"/>
  <c r="S18" i="6" s="1"/>
  <c r="R19" i="6"/>
  <c r="S19" i="6" s="1"/>
  <c r="R20" i="6"/>
  <c r="S20" i="6" s="1"/>
  <c r="R21" i="6"/>
  <c r="S21" i="6" s="1"/>
  <c r="R22" i="6"/>
  <c r="S22" i="6" s="1"/>
  <c r="R23" i="6"/>
  <c r="S23" i="6" s="1"/>
  <c r="R12" i="22"/>
  <c r="S12" i="22" s="1"/>
  <c r="Q24" i="6" l="1"/>
  <c r="E24" i="6" l="1"/>
  <c r="Q24" i="22" l="1"/>
  <c r="P24" i="22"/>
  <c r="O24" i="22"/>
  <c r="N24" i="22"/>
  <c r="M24" i="22"/>
  <c r="L24" i="22"/>
  <c r="K24" i="22"/>
  <c r="J24" i="22"/>
  <c r="I24" i="22"/>
  <c r="H24" i="22"/>
  <c r="G24" i="22"/>
  <c r="F24" i="22"/>
  <c r="D24" i="22"/>
  <c r="Q24" i="20"/>
  <c r="D24" i="13" l="1"/>
  <c r="P24" i="20"/>
  <c r="O24" i="20"/>
  <c r="N24" i="20"/>
  <c r="M24" i="20"/>
  <c r="L24" i="20"/>
  <c r="K24" i="20"/>
  <c r="J24" i="20"/>
  <c r="I24" i="20"/>
  <c r="H24" i="20"/>
  <c r="G24" i="20"/>
  <c r="F24" i="20"/>
  <c r="D24" i="20"/>
  <c r="P24" i="6"/>
  <c r="O24" i="6"/>
  <c r="N24" i="6"/>
  <c r="M24" i="6"/>
  <c r="L24" i="6"/>
  <c r="K24" i="6"/>
  <c r="J24" i="6"/>
  <c r="I24" i="6"/>
  <c r="H24" i="6"/>
  <c r="G24" i="6"/>
  <c r="F24" i="6"/>
  <c r="D24" i="6"/>
  <c r="L24" i="13" l="1"/>
  <c r="N24" i="13"/>
  <c r="G24" i="13"/>
  <c r="O24" i="13"/>
  <c r="H24" i="13"/>
  <c r="P24" i="13"/>
  <c r="K24" i="13"/>
  <c r="I24" i="13"/>
  <c r="Q24" i="13"/>
  <c r="M24" i="13"/>
  <c r="J24" i="13"/>
  <c r="F24" i="13"/>
</calcChain>
</file>

<file path=xl/sharedStrings.xml><?xml version="1.0" encoding="utf-8"?>
<sst xmlns="http://schemas.openxmlformats.org/spreadsheetml/2006/main" count="238" uniqueCount="115">
  <si>
    <t>MINISTERIO DE ECONOMÍA, FOMENTO Y TURISMO</t>
  </si>
  <si>
    <t>Moneda Nacional - Miles de Pesos</t>
  </si>
  <si>
    <t>Subt.</t>
  </si>
  <si>
    <t>GASTOS</t>
  </si>
  <si>
    <t>Ley Inicial</t>
  </si>
  <si>
    <t>Enero</t>
  </si>
  <si>
    <t>Febrero</t>
  </si>
  <si>
    <t>Marzo</t>
  </si>
  <si>
    <t>Abril</t>
  </si>
  <si>
    <t>Mayo</t>
  </si>
  <si>
    <t>Junio</t>
  </si>
  <si>
    <t>Julio</t>
  </si>
  <si>
    <t>Agosto</t>
  </si>
  <si>
    <t>Septiembre</t>
  </si>
  <si>
    <t>Octubre</t>
  </si>
  <si>
    <t>Noviembre</t>
  </si>
  <si>
    <t>Diciembre</t>
  </si>
  <si>
    <t>GASTOS EN PERSONAL</t>
  </si>
  <si>
    <t>BIENES Y SERVICIOS DE CONSUMO</t>
  </si>
  <si>
    <t>PRESTACIONES DE SEGURIDAD SOCIAL</t>
  </si>
  <si>
    <t>TRANSFERENCIAS CORRIENTES</t>
  </si>
  <si>
    <t>INTEGROS AL FISCO</t>
  </si>
  <si>
    <t>OTROS GASTOS CORRIENTES</t>
  </si>
  <si>
    <t>APORTE FISCAL LIBRE</t>
  </si>
  <si>
    <t>APORTE FISCAL PARA SERVICIO DE LA DEUDA</t>
  </si>
  <si>
    <t>ADQUISICIÓN DE ACTIVOS NO FINANCIEROS</t>
  </si>
  <si>
    <t>ADQUISICIÓN DE ACTIVOS FINANCIEROS</t>
  </si>
  <si>
    <t>INICIATIVAS DE INVERSIÓN</t>
  </si>
  <si>
    <t>PRÉSTAMOS</t>
  </si>
  <si>
    <t>TRANSFERENCIAS DE CAPITAL</t>
  </si>
  <si>
    <t>SERVICIO DE LA DEUDA</t>
  </si>
  <si>
    <t>SALDO FINAL DE CAJA</t>
  </si>
  <si>
    <t>TOTAL</t>
  </si>
  <si>
    <t>070101</t>
  </si>
  <si>
    <t>Subsecretaría de Economía y Empresas de Menor Tamaño</t>
  </si>
  <si>
    <t>070107</t>
  </si>
  <si>
    <t>070201</t>
  </si>
  <si>
    <t>Servicio Nacional del Consumidor</t>
  </si>
  <si>
    <t>070301</t>
  </si>
  <si>
    <t>Subsecretaría de Pesca y Acuicultura</t>
  </si>
  <si>
    <t>070401</t>
  </si>
  <si>
    <t>Servicio Nacional de Pesca y Acuicultura</t>
  </si>
  <si>
    <t>070601</t>
  </si>
  <si>
    <t>Corporación de Fomento de la Producción</t>
  </si>
  <si>
    <t>070701</t>
  </si>
  <si>
    <t>Instituto Nacional de Estadísticas</t>
  </si>
  <si>
    <t>070702</t>
  </si>
  <si>
    <t>Programa Censos</t>
  </si>
  <si>
    <t>070801</t>
  </si>
  <si>
    <t>Fiscalía Nacional Económica</t>
  </si>
  <si>
    <t>070901</t>
  </si>
  <si>
    <t>Servicio Nacional de Turismo</t>
  </si>
  <si>
    <t>070903</t>
  </si>
  <si>
    <t>Programa de Promoción Internacional</t>
  </si>
  <si>
    <t>071601</t>
  </si>
  <si>
    <t>Servicio de Cooperación Técnica</t>
  </si>
  <si>
    <t>071901</t>
  </si>
  <si>
    <t>Comité Innova Chile</t>
  </si>
  <si>
    <t>072101</t>
  </si>
  <si>
    <t>Agencia de Promoción de la Inversión Extranjera</t>
  </si>
  <si>
    <t>072301</t>
  </si>
  <si>
    <t>Instituto Nacional de Propiedad Industrial</t>
  </si>
  <si>
    <t>072401</t>
  </si>
  <si>
    <t>Subsecretaría de Turismo</t>
  </si>
  <si>
    <t>072501</t>
  </si>
  <si>
    <t>Superintendencia de Insolvencia y Reemprendimiento</t>
  </si>
  <si>
    <t>072601</t>
  </si>
  <si>
    <t>Instituto Nacional de Desarrollo Sustentable Pesca Artesanal y Acuicultura</t>
  </si>
  <si>
    <t>CRONOGRAMA MENSUAL POR SUBTÍTULOS DE GASTOS DEL AÑO EN CURSO</t>
  </si>
  <si>
    <t>070606</t>
  </si>
  <si>
    <t>Inversión y Financiamiento</t>
  </si>
  <si>
    <t>Programa Fondo de Innovación para la Competitividad-Emprendimiento</t>
  </si>
  <si>
    <t>Cumplimiento Art. 14, Num. 1</t>
  </si>
  <si>
    <t>07</t>
  </si>
  <si>
    <t>Ministerio de Economía, Fomento y Turismo</t>
  </si>
  <si>
    <t>LEY DE PRESUPUESTOS DEL SECTOR PÚBLICO AÑO 2022, N° 21.516</t>
  </si>
  <si>
    <t>Presupuesto vigente</t>
  </si>
  <si>
    <t>070607</t>
  </si>
  <si>
    <t>Desarrollo Productivo Sostenible</t>
  </si>
  <si>
    <t>Presión de gastos</t>
  </si>
  <si>
    <t>Asesoría NAMA GIF acotados plazos para licitación, solo se ejecutaría producto 1 y 2</t>
  </si>
  <si>
    <t>Mod en trámite  Fondo de Transf Produc</t>
  </si>
  <si>
    <t>Presión de Gastos</t>
  </si>
  <si>
    <t>Juicios fiscalía</t>
  </si>
  <si>
    <t>Nota: Explicar principales modificaciones presupuestarias a continuación:</t>
  </si>
  <si>
    <t>Incluye una reducción de M$18.087 en el st 21 e incremento de M$18.087 en el 24.01.118</t>
  </si>
  <si>
    <t>Finalmente, se incrementa el Subt 25 en M$392.122 por Intregros al Fisco de recursos percibidos y no ejecutados en el año 2022 e incrementa el Subt 15 Saldo Incial de Caja en mismo monto.</t>
  </si>
  <si>
    <t>Se incrementa el 24.02.007 "Organismos Internacionales" por la red Eureka Association AISBL en M$10.000 y se reduce el 24.02.016 por el mismo monto.</t>
  </si>
  <si>
    <t xml:space="preserve">para integrar los recursos percibidos y no ejecutados en el año 2022 del FIC y FIC Fomento Ciencias. Asimismo, modifica en M$5.620 la asignación 24.01.005 Innovación Empresarial por concepto de montos </t>
  </si>
  <si>
    <t>reconsiderados en el Informe Final del proyecto 21SEC-171139 de la empresa FUE SPA. Incrementa en mismo monto el Subt 26 Devoluciones.</t>
  </si>
  <si>
    <t>Asimismo, se reduce el 24.02.016 Inversión y Financiamiento- CORFO Prog. 06 en M$49.833 para incrementar el Convenio Lota con Procultura por M$27.708 y los recuperos por licencias médicas del primer semstre en M$23.294.-</t>
  </si>
  <si>
    <t>Incluye recursos para los Comités Desarrollo Productivo Regional de Antofagasta y Los Ríos por M$63.083 y M$28.194, respectivamente.</t>
  </si>
  <si>
    <r>
      <rPr>
        <b/>
        <sz val="11"/>
        <rFont val="Calibri"/>
        <family val="2"/>
        <scheme val="minor"/>
      </rPr>
      <t xml:space="preserve">Dec. 144 </t>
    </r>
    <r>
      <rPr>
        <sz val="11"/>
        <rFont val="Calibri"/>
        <family val="2"/>
        <scheme val="minor"/>
      </rPr>
      <t>de fecha 08.02.2023 - Por la suma de M$18.087, corresponde a modificación de los gastos en personal y en 1 cupo las personas a
honorarios y/o Código del Trabajo.</t>
    </r>
  </si>
  <si>
    <r>
      <rPr>
        <b/>
        <sz val="11"/>
        <color theme="1"/>
        <rFont val="Calibri"/>
        <family val="2"/>
        <scheme val="minor"/>
      </rPr>
      <t>Dec. 80</t>
    </r>
    <r>
      <rPr>
        <sz val="11"/>
        <color theme="1"/>
        <rFont val="Calibri"/>
        <family val="2"/>
        <scheme val="minor"/>
      </rPr>
      <t xml:space="preserve"> de fecha 01.02.2023 - Por la suma de M$260.000, correponde a modificación del ingreso de la Subsecretaría de Agricultura (Fomento Productivo). Se reducen el St 05 y asignación 24.01.095.-</t>
    </r>
  </si>
  <si>
    <r>
      <rPr>
        <b/>
        <sz val="11"/>
        <color theme="1"/>
        <rFont val="Calibri"/>
        <family val="2"/>
        <scheme val="minor"/>
      </rPr>
      <t>Dec. 257</t>
    </r>
    <r>
      <rPr>
        <sz val="11"/>
        <color theme="1"/>
        <rFont val="Calibri"/>
        <family val="2"/>
        <scheme val="minor"/>
      </rPr>
      <t xml:space="preserve"> de fecha 03.03.2023 - Modifica Subt 22 en M$141 para financiar St 26 Devoluciones por pasajes aereos del año 2022 de ex funcionaria. Reduce Subt 24 en M$22.125 para financiar el ítem 26.06 Compensaciones por Daños a Terceros y/o a la Propiedad a Katherine Pavez y demanda de Carlos Lefno.</t>
    </r>
  </si>
  <si>
    <r>
      <rPr>
        <b/>
        <sz val="11"/>
        <color theme="1"/>
        <rFont val="Calibri"/>
        <family val="2"/>
        <scheme val="minor"/>
      </rPr>
      <t>Dec. 507</t>
    </r>
    <r>
      <rPr>
        <sz val="11"/>
        <color theme="1"/>
        <rFont val="Calibri"/>
        <family val="2"/>
        <scheme val="minor"/>
      </rPr>
      <t xml:space="preserve"> de fecha 28.04.2023 -  Modifica el Subtítulo 21 en M$118.344 e incrementa Subtítulo 22 en M$50.000 para el Comité Agencia para la habilitación de nuevas oficinas y Subtítulo 23 en M$68.344 por Indemnización de Cargo Fiscal más M$78.966 por Fondo de Retiro funcionarios Públicos Ley N°19.882.</t>
    </r>
  </si>
  <si>
    <r>
      <rPr>
        <b/>
        <sz val="11"/>
        <color theme="1"/>
        <rFont val="Calibri"/>
        <family val="2"/>
        <scheme val="minor"/>
      </rPr>
      <t xml:space="preserve">Dec. 144 </t>
    </r>
    <r>
      <rPr>
        <sz val="11"/>
        <color theme="1"/>
        <rFont val="Calibri"/>
        <family val="2"/>
        <scheme val="minor"/>
      </rPr>
      <t>de fecha 08.02.2023 - Por la suma de M$48.523 correspondiente a modificación de los gastos en personal de honorarios en Glosas del 24.01.117 en M$13.837 y Aplicación de Fondos de Cobertura por M$34.686. Reduce el Subt 21 en M$48.523.-</t>
    </r>
  </si>
  <si>
    <r>
      <rPr>
        <b/>
        <sz val="11"/>
        <color theme="1"/>
        <rFont val="Calibri"/>
        <family val="2"/>
        <scheme val="minor"/>
      </rPr>
      <t>Dec. 257</t>
    </r>
    <r>
      <rPr>
        <sz val="11"/>
        <color theme="1"/>
        <rFont val="Calibri"/>
        <family val="2"/>
        <scheme val="minor"/>
      </rPr>
      <t xml:space="preserve"> de fecha 03.03.2023 - Por la suma de M$49.833 que reduce el Subt 05 y los fondos de coberturas en la asignación 24.03.068.-</t>
    </r>
  </si>
  <si>
    <r>
      <rPr>
        <b/>
        <sz val="11"/>
        <color theme="1"/>
        <rFont val="Calibri"/>
        <family val="2"/>
        <scheme val="minor"/>
      </rPr>
      <t>Dec. 507</t>
    </r>
    <r>
      <rPr>
        <sz val="11"/>
        <color theme="1"/>
        <rFont val="Calibri"/>
        <family val="2"/>
        <scheme val="minor"/>
      </rPr>
      <t xml:space="preserve"> de fecha 28.04.2023 - Se incrementa el 24.02.007 "Organismos Internacionales" en M$20.000 para financiar el pago de la membresía de la Asociación Latinoamericana de Instituciones Financieras para el Desarrollo (ALIDE), del mismo modo se reduce el 24.03.068 en M$30.000 y el Subt 05 en M$10.000.-</t>
    </r>
  </si>
  <si>
    <r>
      <rPr>
        <b/>
        <sz val="11"/>
        <color theme="1"/>
        <rFont val="Calibri"/>
        <family val="2"/>
        <scheme val="minor"/>
      </rPr>
      <t>Dec. 916</t>
    </r>
    <r>
      <rPr>
        <sz val="11"/>
        <color theme="1"/>
        <rFont val="Calibri"/>
        <family val="2"/>
        <scheme val="minor"/>
      </rPr>
      <t xml:space="preserve"> de fecha 23.06.2023 - reduce en M$62.000 el Subt. 05  para 
la realización de una Auditoria de Cierre de Fondos de Capital de Riesgo en Programa 01 y reduce en mismo monto el Subt 22.</t>
    </r>
  </si>
  <si>
    <r>
      <rPr>
        <b/>
        <sz val="11"/>
        <color theme="1"/>
        <rFont val="Calibri"/>
        <family val="2"/>
        <scheme val="minor"/>
      </rPr>
      <t>Dec. 507</t>
    </r>
    <r>
      <rPr>
        <sz val="11"/>
        <color theme="1"/>
        <rFont val="Calibri"/>
        <family val="2"/>
        <scheme val="minor"/>
      </rPr>
      <t xml:space="preserve"> de fecha 28.04.2023 - Modifica Saldo incial de caja en M$93.037 y el Subt 08 en M$289 por Reembolsos art.4 N°19.345 y Ley N°19.117 art único, para incrementar el Subt 25 Integros al Fisco en M$93.326 </t>
    </r>
  </si>
  <si>
    <r>
      <rPr>
        <b/>
        <sz val="11"/>
        <color theme="1"/>
        <rFont val="Calibri"/>
        <family val="2"/>
        <scheme val="minor"/>
      </rPr>
      <t>Dec. 916</t>
    </r>
    <r>
      <rPr>
        <sz val="11"/>
        <color theme="1"/>
        <rFont val="Calibri"/>
        <family val="2"/>
        <scheme val="minor"/>
      </rPr>
      <t xml:space="preserve"> de fecha 23.06.2023 - Incrementa en M$62.000 el Subt. 22  para 
la realización de una Auditoria de Cierre de Fondos de Capital de Riesgo y reduce en mismo monto el 24.02.016 la transferncia al programa presupuestario 06 “Inversión y Financiamiento”</t>
    </r>
  </si>
  <si>
    <r>
      <rPr>
        <b/>
        <sz val="11"/>
        <color theme="1"/>
        <rFont val="Calibri"/>
        <family val="2"/>
        <scheme val="minor"/>
      </rPr>
      <t>Dec. 468</t>
    </r>
    <r>
      <rPr>
        <sz val="11"/>
        <color theme="1"/>
        <rFont val="Calibri"/>
        <family val="2"/>
        <scheme val="minor"/>
      </rPr>
      <t xml:space="preserve"> de fecha 20.04.2023 - Por la suma de M$599.900 que reduce el Subt 11 y a su vez la asignación 24.01.018 Programa Formación para la Competitividad.</t>
    </r>
  </si>
  <si>
    <r>
      <rPr>
        <b/>
        <sz val="11"/>
        <color theme="1"/>
        <rFont val="Calibri"/>
        <family val="2"/>
        <scheme val="minor"/>
      </rPr>
      <t>Dec. 496</t>
    </r>
    <r>
      <rPr>
        <sz val="11"/>
        <color theme="1"/>
        <rFont val="Calibri"/>
        <family val="2"/>
        <scheme val="minor"/>
      </rPr>
      <t xml:space="preserve"> de fecha 26.04.2023 - Por la suma de M$599.900 que incrementa la asignación 05.02.135 Programa Exportación de Servicios Subsecretaría de
Hacienda y a su vez la asignación 24.01.018 Programa Formación para la Competitividad.</t>
    </r>
  </si>
  <si>
    <r>
      <rPr>
        <b/>
        <sz val="11"/>
        <color theme="1"/>
        <rFont val="Calibri"/>
        <family val="2"/>
        <scheme val="minor"/>
      </rPr>
      <t>Dec. 553</t>
    </r>
    <r>
      <rPr>
        <sz val="11"/>
        <color theme="1"/>
        <rFont val="Calibri"/>
        <family val="2"/>
        <scheme val="minor"/>
      </rPr>
      <t xml:space="preserve"> de fecha 28.04.2023 - Modifica asignaciones 05.02.137 y 24.03.068 en M$139 para traspaso al Programa 01 con el fin de incrementar el ítem 26.01 Devoluciones por devolución errónea en exceso del Agente Operador GECHS SpA el pasado día 23 de diciembre de 2022.</t>
    </r>
  </si>
  <si>
    <t>A su vez se incrementa el 24.01.017 Programa Promoción de Inversiones y rebaja Programas de Fomento 24.01.090 en M$5.194.000 de acuerdo con el oficio N° 115 de CORFO, citado en ANT. b) en donde se solicita realizar una reasignación desde el Programa PAR,hacia el Programa de Apoyo a la Inversión Productiva para la Reactivación.</t>
  </si>
  <si>
    <r>
      <rPr>
        <b/>
        <sz val="11"/>
        <color theme="1"/>
        <rFont val="Calibri"/>
        <family val="2"/>
        <scheme val="minor"/>
      </rPr>
      <t>Dec. 553</t>
    </r>
    <r>
      <rPr>
        <sz val="11"/>
        <color theme="1"/>
        <rFont val="Calibri"/>
        <family val="2"/>
        <scheme val="minor"/>
      </rPr>
      <t xml:space="preserve"> de fecha 28.04.2023 - Modifica Subt. 24 en asignación 24.02.016 en M$139 para incrementar el ítem 26.01 Devoluciones por devolución errónea en exceso del Agente Operador GECHS SpA el pasado día 23 de diciembre de 2022.</t>
    </r>
  </si>
  <si>
    <r>
      <rPr>
        <b/>
        <sz val="11"/>
        <color theme="1"/>
        <rFont val="Calibri"/>
        <family val="2"/>
        <scheme val="minor"/>
      </rPr>
      <t>Dec. 915</t>
    </r>
    <r>
      <rPr>
        <sz val="11"/>
        <color theme="1"/>
        <rFont val="Calibri"/>
        <family val="2"/>
        <scheme val="minor"/>
      </rPr>
      <t xml:space="preserve"> de fecha 23.06.2023 - Por la suma de M$272.400, corresponde a incremento para Prestaciones Sociales del Empleador asociadas a indemnizaciones, reduce en mismo monto el Programa 06 Inversión y Financiamiento en la asignación 24.02.016.</t>
    </r>
  </si>
  <si>
    <r>
      <rPr>
        <b/>
        <sz val="11"/>
        <color theme="1"/>
        <rFont val="Calibri"/>
        <family val="2"/>
        <scheme val="minor"/>
      </rPr>
      <t>Dec. 475</t>
    </r>
    <r>
      <rPr>
        <sz val="11"/>
        <color theme="1"/>
        <rFont val="Calibri"/>
        <family val="2"/>
        <scheme val="minor"/>
      </rPr>
      <t xml:space="preserve"> de fecha 26.04.2023 - Por la suma de M$637.800, corresponde a incremento del Fondo de Innovación, Ciencia y Tecnología y reducción de la transferncia corriente del 24.01.121 Transferencia Tecnológica en mismo monto.</t>
    </r>
  </si>
  <si>
    <r>
      <rPr>
        <b/>
        <sz val="11"/>
        <color theme="1"/>
        <rFont val="Calibri"/>
        <family val="2"/>
        <scheme val="minor"/>
      </rPr>
      <t xml:space="preserve">Dec. 924 </t>
    </r>
    <r>
      <rPr>
        <sz val="11"/>
        <color theme="1"/>
        <rFont val="Calibri"/>
        <family val="2"/>
        <scheme val="minor"/>
      </rPr>
      <t xml:space="preserve">de fecha 29.06.2023 - Modifica transferencia corriente a la Subsecretaría del Medio Ambiente en M$248.400 y en mismo monto incrementa la Subsecretaría de Ciencia, Tecnología, Conocimiento e Innovación. </t>
    </r>
  </si>
  <si>
    <t>Asimismo, incrementa la Secretaría y Administración General - Sub. Minería P01 y reduce los Recursos de Asignación Complementaria en M$655.540.-</t>
  </si>
  <si>
    <r>
      <rPr>
        <b/>
        <sz val="11"/>
        <color theme="1"/>
        <rFont val="Calibri"/>
        <family val="2"/>
        <scheme val="minor"/>
      </rPr>
      <t xml:space="preserve">Dec. 923 </t>
    </r>
    <r>
      <rPr>
        <sz val="11"/>
        <color theme="1"/>
        <rFont val="Calibri"/>
        <family val="2"/>
        <scheme val="minor"/>
      </rPr>
      <t>de fecha 29.06.2023 - Por la suma de M$149.883, corresponde a incremento de la asignación 24.01.121 Transferencia Tecnológica  y reducicón en mismo monto del Programa 07 Desarrollo Productivo Sostenible.</t>
    </r>
  </si>
  <si>
    <r>
      <rPr>
        <b/>
        <sz val="11"/>
        <color theme="1"/>
        <rFont val="Calibri"/>
        <family val="2"/>
        <scheme val="minor"/>
      </rPr>
      <t>Dec. 923</t>
    </r>
    <r>
      <rPr>
        <sz val="11"/>
        <color theme="1"/>
        <rFont val="Calibri"/>
        <family val="2"/>
        <scheme val="minor"/>
      </rPr>
      <t xml:space="preserve"> de fecha 29.06.2023 - Modifica Subt 05 transferencias de Corfo y la asignación 24.02.036 de la Subsecretaría de Economía y Empresas de Menor Tamaño en M$149.883, como también reduce la transferencia de la Subs. Energía P06 - </t>
    </r>
  </si>
  <si>
    <t>Transición Energética Justa en M$655.540, incrementándose de tal modo la asignación 24.03.418 Recursos de Asignación Complementaria en mismo monto.</t>
  </si>
  <si>
    <r>
      <rPr>
        <b/>
        <sz val="11"/>
        <color theme="1"/>
        <rFont val="Calibri"/>
        <family val="2"/>
        <scheme val="minor"/>
      </rPr>
      <t>Dec. 915</t>
    </r>
    <r>
      <rPr>
        <sz val="11"/>
        <color theme="1"/>
        <rFont val="Calibri"/>
        <family val="2"/>
        <scheme val="minor"/>
      </rPr>
      <t xml:space="preserve"> de fecha 23.06.2023 - Por la suma de M$829, corresponde a incremento para finiquito y reducción del Subt 05 en M$272.400 y aplicación de fondos de coberturas 24.03.068 en M$273.229.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</si>
</sst>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0_ ;\-#,##0\ "/>
    <numFmt numFmtId="165" formatCode="_ * #,##0.000_ ;_ * \-#,##0.000_ ;_ * &quot;-&quot;???_ ;_ @_ "/>
    <numFmt numFmtId="166" formatCode="_-* #,##0.00_-;\-* #,##0.00_-;_-* &quot;-&quot;??_-;_-@_-"/>
    <numFmt numFmtId="167" formatCode="_ * #,##0.000_ ;_ * \-#,##0.000_ ;_ *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2"/>
      <color theme="1"/>
      <name val="Calibri"/>
      <family val="2"/>
      <scheme val="minor"/>
    </font>
    <font>
      <sz val="12"/>
      <color theme="1"/>
      <name val="Arial Narrow"/>
      <family val="2"/>
    </font>
    <font>
      <sz val="14"/>
      <color theme="1"/>
      <name val="Arial Narrow"/>
      <family val="2"/>
    </font>
    <font>
      <b/>
      <sz val="12"/>
      <color rgb="FF0070C0"/>
      <name val="Calibri"/>
      <family val="2"/>
      <scheme val="minor"/>
    </font>
    <font>
      <sz val="10"/>
      <color indexed="8"/>
      <name val="MS Sans Serif"/>
      <family val="2"/>
    </font>
    <font>
      <b/>
      <sz val="9"/>
      <color indexed="8"/>
      <name val="Verdana"/>
      <family val="2"/>
    </font>
    <font>
      <sz val="10"/>
      <name val="Arial"/>
      <family val="2"/>
    </font>
    <font>
      <sz val="12"/>
      <name val="Arial"/>
      <family val="2"/>
    </font>
    <font>
      <sz val="10"/>
      <color theme="1"/>
      <name val="Calibri"/>
      <family val="2"/>
      <scheme val="minor"/>
    </font>
    <font>
      <sz val="11"/>
      <name val="Calibri"/>
      <family val="2"/>
    </font>
    <font>
      <b/>
      <sz val="11"/>
      <name val="Calibri"/>
      <family val="2"/>
      <scheme val="minor"/>
    </font>
    <font>
      <sz val="11"/>
      <name val="Calibri"/>
      <family val="2"/>
      <scheme val="minor"/>
    </font>
    <font>
      <sz val="11"/>
      <color rgb="FF444444"/>
      <name val="Calibri"/>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s>
  <cellStyleXfs count="36">
    <xf numFmtId="0" fontId="0" fillId="0" borderId="0"/>
    <xf numFmtId="41" fontId="1" fillId="0" borderId="0" applyFont="0" applyFill="0" applyBorder="0" applyAlignment="0" applyProtection="0"/>
    <xf numFmtId="0" fontId="8" fillId="0" borderId="0"/>
    <xf numFmtId="166"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0" fontId="8" fillId="0" borderId="0"/>
    <xf numFmtId="41" fontId="10" fillId="0" borderId="0" applyFont="0" applyFill="0" applyBorder="0" applyAlignment="0" applyProtection="0"/>
    <xf numFmtId="166" fontId="1" fillId="0" borderId="0" applyFont="0" applyFill="0" applyBorder="0" applyAlignment="0" applyProtection="0"/>
    <xf numFmtId="0" fontId="11" fillId="0" borderId="0">
      <alignment vertical="top"/>
    </xf>
    <xf numFmtId="0" fontId="8"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0" fontId="11" fillId="0" borderId="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13" fillId="0" borderId="0"/>
    <xf numFmtId="166" fontId="1" fillId="0" borderId="0" applyFont="0" applyFill="0" applyBorder="0" applyAlignment="0" applyProtection="0"/>
  </cellStyleXfs>
  <cellXfs count="47">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1" xfId="0" applyBorder="1" applyAlignment="1">
      <alignment horizontal="center" vertical="center"/>
    </xf>
    <xf numFmtId="0" fontId="0" fillId="0" borderId="1" xfId="0" applyBorder="1" applyAlignment="1">
      <alignment vertical="center"/>
    </xf>
    <xf numFmtId="41" fontId="0" fillId="0" borderId="1" xfId="1" applyFont="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vertical="center"/>
    </xf>
    <xf numFmtId="41" fontId="0" fillId="0" borderId="0" xfId="1" applyFont="1" applyAlignment="1">
      <alignment vertical="center"/>
    </xf>
    <xf numFmtId="41" fontId="2" fillId="0" borderId="2" xfId="1" applyFont="1" applyBorder="1" applyAlignment="1">
      <alignment vertical="center"/>
    </xf>
    <xf numFmtId="41" fontId="2" fillId="0" borderId="0" xfId="1" applyFont="1" applyAlignment="1">
      <alignment vertical="center"/>
    </xf>
    <xf numFmtId="0" fontId="2" fillId="0" borderId="0" xfId="0" quotePrefix="1" applyFont="1" applyAlignment="1">
      <alignment horizontal="center" vertical="center"/>
    </xf>
    <xf numFmtId="0" fontId="0" fillId="0" borderId="0" xfId="0" quotePrefix="1"/>
    <xf numFmtId="0" fontId="0" fillId="0" borderId="0" xfId="0" applyAlignment="1">
      <alignment horizontal="left" vertical="center"/>
    </xf>
    <xf numFmtId="0" fontId="7" fillId="0" borderId="0" xfId="0" quotePrefix="1" applyFont="1"/>
    <xf numFmtId="0" fontId="7" fillId="0" borderId="0" xfId="0" applyFont="1"/>
    <xf numFmtId="41" fontId="0" fillId="0" borderId="0" xfId="0" applyNumberFormat="1" applyAlignment="1">
      <alignment vertical="center"/>
    </xf>
    <xf numFmtId="43" fontId="0" fillId="0" borderId="0" xfId="0" applyNumberFormat="1" applyAlignment="1">
      <alignment vertical="center"/>
    </xf>
    <xf numFmtId="3" fontId="2" fillId="0" borderId="0" xfId="0" quotePrefix="1" applyNumberFormat="1" applyFont="1" applyAlignment="1">
      <alignment horizontal="center" vertical="center"/>
    </xf>
    <xf numFmtId="3" fontId="0" fillId="0" borderId="0" xfId="0" applyNumberFormat="1" applyAlignment="1">
      <alignment vertical="center"/>
    </xf>
    <xf numFmtId="3" fontId="0" fillId="0" borderId="0" xfId="0" applyNumberFormat="1" applyAlignment="1">
      <alignment horizontal="center" vertical="center"/>
    </xf>
    <xf numFmtId="3" fontId="9" fillId="0" borderId="0" xfId="2" applyNumberFormat="1" applyFont="1" applyAlignment="1">
      <alignment vertical="center"/>
    </xf>
    <xf numFmtId="164" fontId="0" fillId="0" borderId="1" xfId="1" applyNumberFormat="1" applyFont="1" applyBorder="1" applyAlignment="1">
      <alignment vertical="center"/>
    </xf>
    <xf numFmtId="165" fontId="0" fillId="0" borderId="0" xfId="0" applyNumberFormat="1" applyAlignment="1">
      <alignment vertical="center"/>
    </xf>
    <xf numFmtId="41" fontId="0" fillId="0" borderId="1" xfId="1" applyFont="1" applyBorder="1" applyAlignment="1">
      <alignment horizontal="right" vertical="center"/>
    </xf>
    <xf numFmtId="0" fontId="2" fillId="2" borderId="1" xfId="0" applyFont="1" applyFill="1" applyBorder="1" applyAlignment="1">
      <alignment horizontal="center" vertical="center" wrapText="1"/>
    </xf>
    <xf numFmtId="41" fontId="2" fillId="0" borderId="0" xfId="0" applyNumberFormat="1" applyFont="1" applyAlignment="1">
      <alignment vertical="center"/>
    </xf>
    <xf numFmtId="0" fontId="0" fillId="3" borderId="0" xfId="0" applyFill="1" applyAlignment="1">
      <alignment vertical="center"/>
    </xf>
    <xf numFmtId="0" fontId="2" fillId="3" borderId="0" xfId="0" applyFont="1" applyFill="1" applyAlignment="1">
      <alignment vertical="center"/>
    </xf>
    <xf numFmtId="41" fontId="2" fillId="3" borderId="0" xfId="0" applyNumberFormat="1" applyFont="1" applyFill="1" applyAlignment="1">
      <alignment vertical="center"/>
    </xf>
    <xf numFmtId="41" fontId="0" fillId="3" borderId="0" xfId="0" applyNumberFormat="1" applyFill="1" applyAlignment="1">
      <alignment vertical="center"/>
    </xf>
    <xf numFmtId="164" fontId="0" fillId="3" borderId="1" xfId="1" applyNumberFormat="1" applyFont="1" applyFill="1" applyBorder="1" applyAlignment="1">
      <alignment vertical="center"/>
    </xf>
    <xf numFmtId="167" fontId="12" fillId="3" borderId="0" xfId="14" applyNumberFormat="1" applyFont="1" applyFill="1" applyAlignment="1">
      <alignment vertical="center"/>
    </xf>
    <xf numFmtId="167" fontId="12" fillId="3" borderId="0" xfId="14" applyNumberFormat="1" applyFont="1" applyFill="1"/>
    <xf numFmtId="0" fontId="12" fillId="3" borderId="0" xfId="0" applyFont="1" applyFill="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xf numFmtId="0" fontId="15"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cellXfs>
  <cellStyles count="36">
    <cellStyle name="Millares [0]" xfId="1" builtinId="6"/>
    <cellStyle name="Millares [0] 2" xfId="5" xr:uid="{C3A68055-A6D5-440B-9F96-65B58365809F}"/>
    <cellStyle name="Millares [0] 3" xfId="14" xr:uid="{93779034-6615-466E-ACEF-CAEE6EC52A5C}"/>
    <cellStyle name="Millares [0] 4" xfId="7" xr:uid="{1BC05D9C-82E5-41F9-8442-79EE4E678D1F}"/>
    <cellStyle name="Millares 10" xfId="23" xr:uid="{B39845DB-76F6-4270-B233-F2462AF029BE}"/>
    <cellStyle name="Millares 11" xfId="24" xr:uid="{55A06052-519D-49C9-8211-09EC32022064}"/>
    <cellStyle name="Millares 12" xfId="25" xr:uid="{B39921F7-17E5-49A4-B2BF-2947D92027E6}"/>
    <cellStyle name="Millares 13" xfId="26" xr:uid="{4C4FAFA8-DD88-4945-A804-6982090607BD}"/>
    <cellStyle name="Millares 14" xfId="27" xr:uid="{D7953FEA-5D4A-44E7-89BF-D558363CDE5A}"/>
    <cellStyle name="Millares 15" xfId="28" xr:uid="{81C5AEC9-F34C-4150-9D25-34689C1C1AA3}"/>
    <cellStyle name="Millares 16" xfId="29" xr:uid="{80CB5F7A-A903-41BD-A849-4701CC9AD6A4}"/>
    <cellStyle name="Millares 17" xfId="31" xr:uid="{4301159D-6597-490C-BF41-79D7B09B485C}"/>
    <cellStyle name="Millares 18" xfId="16" xr:uid="{05410780-846F-4950-A382-4521530DEF63}"/>
    <cellStyle name="Millares 19" xfId="30" xr:uid="{03694F99-4C07-4AEB-A332-49B2A227364F}"/>
    <cellStyle name="Millares 2" xfId="4" xr:uid="{A3052A77-7CF7-439F-A1E5-05BA853FA1DA}"/>
    <cellStyle name="Millares 2 2" xfId="33" xr:uid="{845FEE90-FB5B-411B-A50A-B43534EE6397}"/>
    <cellStyle name="Millares 2 3" xfId="32" xr:uid="{EFAA55AB-C2DE-476B-B23A-F242B2169F03}"/>
    <cellStyle name="Millares 20" xfId="20" xr:uid="{3CFA1DA1-654C-47B0-A97A-A754DBE09B0B}"/>
    <cellStyle name="Millares 21" xfId="12" xr:uid="{2BB25506-153E-4903-ADF7-5FA96DB0B06C}"/>
    <cellStyle name="Millares 22" xfId="35" xr:uid="{CA17B834-54CF-4CD4-A647-D6DADAA00A5E}"/>
    <cellStyle name="Millares 23" xfId="17" xr:uid="{00496BB0-73F3-4FAA-97EE-522DA671C341}"/>
    <cellStyle name="Millares 24" xfId="18" xr:uid="{A26D7639-0AC8-4F66-9BBF-6CEE8B85C3BD}"/>
    <cellStyle name="Millares 3" xfId="8" xr:uid="{BAA0576F-90DA-496C-88AD-30283F5875A3}"/>
    <cellStyle name="Millares 4" xfId="11" xr:uid="{2B2C7DD8-EAAD-4879-999E-C6CCB19A5876}"/>
    <cellStyle name="Millares 5" xfId="3" xr:uid="{8C19F9E9-4713-488D-84A7-0CBB587BC788}"/>
    <cellStyle name="Millares 6" xfId="13" xr:uid="{728895B7-F700-43DC-9525-1411AB5AD304}"/>
    <cellStyle name="Millares 7" xfId="19" xr:uid="{C6D1B968-807B-42BB-819F-68589F267A4C}"/>
    <cellStyle name="Millares 8" xfId="21" xr:uid="{01464D8D-2A73-4D3B-95EF-9E685C898DB9}"/>
    <cellStyle name="Millares 9" xfId="22" xr:uid="{BC44831E-5975-4504-9C83-50980A402229}"/>
    <cellStyle name="Normal" xfId="0" builtinId="0"/>
    <cellStyle name="Normal 2" xfId="34" xr:uid="{8F6DA66E-3BA1-40AD-A470-9805C166CA07}"/>
    <cellStyle name="Normal 2 2" xfId="6" xr:uid="{1E612201-1CA0-4C3B-A4C5-3601887D3259}"/>
    <cellStyle name="Normal 2 2 2" xfId="2" xr:uid="{D2D36478-BCFB-42C6-BBB4-0E1FCFEECA26}"/>
    <cellStyle name="Normal 2 3" xfId="9" xr:uid="{9F220A5C-9A9C-4BDA-89FB-63C6C9E206A7}"/>
    <cellStyle name="Normal 6" xfId="10" xr:uid="{FE113903-DD24-4D2A-B0A5-D2B927C9DC2E}"/>
    <cellStyle name="Normal 7" xfId="15" xr:uid="{93EC2F2A-E8D8-45AE-B058-84713F333A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EPOSITORIO\GAF_UPresupuesto$\2023\DIPRES\Presupuesto%20Vigente%202023.xlsx" TargetMode="External"/><Relationship Id="rId1" Type="http://schemas.openxmlformats.org/officeDocument/2006/relationships/externalLinkPath" Target="/2023/DIPRES/Presupuesto%20Vigent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794"/>
      <sheetName val="balance 000"/>
      <sheetName val="aplicar"/>
      <sheetName val="Hoja4"/>
      <sheetName val="CORFO"/>
      <sheetName val="GIF"/>
      <sheetName val="DPS"/>
      <sheetName val="INNOVA"/>
      <sheetName val="Hoja3"/>
      <sheetName val="Hoja6"/>
      <sheetName val="Hoja5"/>
      <sheetName val="comites"/>
      <sheetName val="Hoja2"/>
      <sheetName val="Hoja1"/>
      <sheetName val="glosas"/>
      <sheetName val="CORFO 19-07-2023"/>
      <sheetName val="GIF  17-07-2023"/>
      <sheetName val="DPS 19-07-2023"/>
      <sheetName val="INNOVA 08-06-2023"/>
      <sheetName val="CORFO 020120"/>
      <sheetName val="INNOVA 020120"/>
      <sheetName val="Indicaciones"/>
    </sheetNames>
    <sheetDataSet>
      <sheetData sheetId="0"/>
      <sheetData sheetId="1"/>
      <sheetData sheetId="2"/>
      <sheetData sheetId="3"/>
      <sheetData sheetId="4">
        <row r="60">
          <cell r="AQ60">
            <v>29285697</v>
          </cell>
        </row>
        <row r="61">
          <cell r="AQ61">
            <v>9524114</v>
          </cell>
        </row>
        <row r="62">
          <cell r="AQ62">
            <v>939898</v>
          </cell>
        </row>
        <row r="65">
          <cell r="AQ65">
            <v>485695066</v>
          </cell>
        </row>
        <row r="109">
          <cell r="AQ109">
            <v>542822357</v>
          </cell>
        </row>
        <row r="112">
          <cell r="AQ112">
            <v>22425</v>
          </cell>
        </row>
        <row r="115">
          <cell r="AQ115">
            <v>940429</v>
          </cell>
        </row>
        <row r="121">
          <cell r="AQ121">
            <v>879142705</v>
          </cell>
        </row>
        <row r="128">
          <cell r="AQ128">
            <v>196114</v>
          </cell>
        </row>
        <row r="135">
          <cell r="AQ135">
            <v>1653541</v>
          </cell>
        </row>
        <row r="140">
          <cell r="AQ140">
            <v>10</v>
          </cell>
        </row>
      </sheetData>
      <sheetData sheetId="5">
        <row r="21">
          <cell r="AT21">
            <v>1630065</v>
          </cell>
        </row>
        <row r="22">
          <cell r="AT22">
            <v>257615</v>
          </cell>
        </row>
        <row r="23">
          <cell r="AT23">
            <v>17738</v>
          </cell>
        </row>
        <row r="26">
          <cell r="AT26">
            <v>65712377</v>
          </cell>
        </row>
        <row r="35">
          <cell r="AT35">
            <v>15809817</v>
          </cell>
        </row>
        <row r="38">
          <cell r="AT38">
            <v>178009563</v>
          </cell>
        </row>
        <row r="42">
          <cell r="AT42">
            <v>4053357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32F89-47B2-40E7-B2AE-A7B9C808452F}">
  <sheetPr>
    <tabColor rgb="FF92D050"/>
  </sheetPr>
  <dimension ref="C3:D22"/>
  <sheetViews>
    <sheetView workbookViewId="0">
      <selection activeCell="C30" sqref="C30"/>
    </sheetView>
  </sheetViews>
  <sheetFormatPr baseColWidth="10" defaultRowHeight="15" x14ac:dyDescent="0.25"/>
  <cols>
    <col min="4" max="4" width="68.5703125" customWidth="1"/>
  </cols>
  <sheetData>
    <row r="3" spans="3:4" x14ac:dyDescent="0.25">
      <c r="C3" s="17" t="s">
        <v>33</v>
      </c>
      <c r="D3" t="s">
        <v>34</v>
      </c>
    </row>
    <row r="4" spans="3:4" x14ac:dyDescent="0.25">
      <c r="C4" s="17" t="s">
        <v>35</v>
      </c>
      <c r="D4" t="s">
        <v>71</v>
      </c>
    </row>
    <row r="5" spans="3:4" x14ac:dyDescent="0.25">
      <c r="C5" s="17" t="s">
        <v>36</v>
      </c>
      <c r="D5" t="s">
        <v>37</v>
      </c>
    </row>
    <row r="6" spans="3:4" x14ac:dyDescent="0.25">
      <c r="C6" s="17" t="s">
        <v>38</v>
      </c>
      <c r="D6" t="s">
        <v>39</v>
      </c>
    </row>
    <row r="7" spans="3:4" x14ac:dyDescent="0.25">
      <c r="C7" s="17" t="s">
        <v>40</v>
      </c>
      <c r="D7" t="s">
        <v>41</v>
      </c>
    </row>
    <row r="8" spans="3:4" x14ac:dyDescent="0.25">
      <c r="C8" s="17" t="s">
        <v>42</v>
      </c>
      <c r="D8" t="s">
        <v>43</v>
      </c>
    </row>
    <row r="9" spans="3:4" x14ac:dyDescent="0.25">
      <c r="C9" s="17" t="s">
        <v>69</v>
      </c>
      <c r="D9" t="s">
        <v>70</v>
      </c>
    </row>
    <row r="10" spans="3:4" x14ac:dyDescent="0.25">
      <c r="C10" s="17" t="s">
        <v>44</v>
      </c>
      <c r="D10" t="s">
        <v>45</v>
      </c>
    </row>
    <row r="11" spans="3:4" x14ac:dyDescent="0.25">
      <c r="C11" s="17" t="s">
        <v>46</v>
      </c>
      <c r="D11" t="s">
        <v>47</v>
      </c>
    </row>
    <row r="12" spans="3:4" x14ac:dyDescent="0.25">
      <c r="C12" s="17" t="s">
        <v>48</v>
      </c>
      <c r="D12" t="s">
        <v>49</v>
      </c>
    </row>
    <row r="13" spans="3:4" x14ac:dyDescent="0.25">
      <c r="C13" s="17" t="s">
        <v>50</v>
      </c>
      <c r="D13" t="s">
        <v>51</v>
      </c>
    </row>
    <row r="14" spans="3:4" x14ac:dyDescent="0.25">
      <c r="C14" s="17" t="s">
        <v>52</v>
      </c>
      <c r="D14" t="s">
        <v>53</v>
      </c>
    </row>
    <row r="15" spans="3:4" x14ac:dyDescent="0.25">
      <c r="C15" s="17" t="s">
        <v>54</v>
      </c>
      <c r="D15" t="s">
        <v>55</v>
      </c>
    </row>
    <row r="16" spans="3:4" x14ac:dyDescent="0.25">
      <c r="C16" s="17" t="s">
        <v>56</v>
      </c>
      <c r="D16" t="s">
        <v>57</v>
      </c>
    </row>
    <row r="17" spans="3:4" x14ac:dyDescent="0.25">
      <c r="C17" s="17" t="s">
        <v>58</v>
      </c>
      <c r="D17" t="s">
        <v>59</v>
      </c>
    </row>
    <row r="18" spans="3:4" x14ac:dyDescent="0.25">
      <c r="C18" s="17" t="s">
        <v>60</v>
      </c>
      <c r="D18" t="s">
        <v>61</v>
      </c>
    </row>
    <row r="19" spans="3:4" x14ac:dyDescent="0.25">
      <c r="C19" s="17" t="s">
        <v>62</v>
      </c>
      <c r="D19" t="s">
        <v>63</v>
      </c>
    </row>
    <row r="20" spans="3:4" x14ac:dyDescent="0.25">
      <c r="C20" s="17" t="s">
        <v>64</v>
      </c>
      <c r="D20" t="s">
        <v>65</v>
      </c>
    </row>
    <row r="21" spans="3:4" x14ac:dyDescent="0.25">
      <c r="C21" s="17" t="s">
        <v>66</v>
      </c>
      <c r="D21" t="s">
        <v>67</v>
      </c>
    </row>
    <row r="22" spans="3:4" x14ac:dyDescent="0.25">
      <c r="C22" s="17" t="s">
        <v>73</v>
      </c>
      <c r="D22" t="s">
        <v>74</v>
      </c>
    </row>
  </sheetData>
  <phoneticPr fontId="3" type="noConversion"/>
  <pageMargins left="0.7" right="0.7" top="0.75" bottom="0.75" header="0.3" footer="0.3"/>
  <ignoredErrors>
    <ignoredError sqref="C3:C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34470-DE19-462C-AEDA-E0CCDCFFFC33}">
  <sheetPr>
    <tabColor theme="8"/>
  </sheetPr>
  <dimension ref="A1:T47"/>
  <sheetViews>
    <sheetView showGridLines="0" tabSelected="1" topLeftCell="B1" zoomScale="80" zoomScaleNormal="80" workbookViewId="0">
      <selection activeCell="X11" sqref="X11"/>
    </sheetView>
  </sheetViews>
  <sheetFormatPr baseColWidth="10" defaultColWidth="11.42578125" defaultRowHeight="15" x14ac:dyDescent="0.25"/>
  <cols>
    <col min="1" max="1" width="2.7109375" style="1" customWidth="1"/>
    <col min="2" max="2" width="9.7109375" style="2" customWidth="1"/>
    <col min="3" max="3" width="43.85546875" style="1" customWidth="1"/>
    <col min="4" max="4" width="14.5703125" style="1" bestFit="1" customWidth="1"/>
    <col min="5" max="5" width="14.5703125" style="1" customWidth="1"/>
    <col min="6" max="6" width="10.85546875" style="1" bestFit="1" customWidth="1"/>
    <col min="7" max="11" width="13" style="1" bestFit="1" customWidth="1"/>
    <col min="12" max="14" width="12" style="1" bestFit="1" customWidth="1"/>
    <col min="15" max="15" width="13.140625" style="1" bestFit="1" customWidth="1"/>
    <col min="16" max="16" width="13" style="1" bestFit="1" customWidth="1"/>
    <col min="17" max="17" width="14.5703125" style="1" bestFit="1" customWidth="1"/>
    <col min="18" max="19" width="14.5703125" style="32" hidden="1" customWidth="1"/>
    <col min="20" max="20" width="11.42578125" style="32" hidden="1" customWidth="1"/>
    <col min="21" max="21" width="0" style="1" hidden="1" customWidth="1"/>
    <col min="22" max="16384" width="11.42578125" style="1"/>
  </cols>
  <sheetData>
    <row r="1" spans="2:20" ht="15.75" x14ac:dyDescent="0.25">
      <c r="B1" s="44" t="s">
        <v>0</v>
      </c>
      <c r="C1" s="44"/>
      <c r="D1" s="44"/>
      <c r="E1" s="44"/>
      <c r="F1" s="44"/>
      <c r="G1" s="44"/>
      <c r="H1" s="44"/>
      <c r="I1" s="44"/>
      <c r="J1" s="44"/>
      <c r="K1" s="44"/>
      <c r="L1" s="44"/>
      <c r="M1" s="44"/>
      <c r="N1" s="44"/>
      <c r="O1" s="44"/>
      <c r="P1" s="44"/>
      <c r="Q1" s="44"/>
    </row>
    <row r="2" spans="2:20" ht="15.75" x14ac:dyDescent="0.25">
      <c r="B2" s="44" t="s">
        <v>75</v>
      </c>
      <c r="C2" s="44"/>
      <c r="D2" s="44"/>
      <c r="E2" s="44"/>
      <c r="F2" s="44"/>
      <c r="G2" s="44"/>
      <c r="H2" s="44"/>
      <c r="I2" s="44"/>
      <c r="J2" s="44"/>
      <c r="K2" s="44"/>
      <c r="L2" s="44"/>
      <c r="M2" s="44"/>
      <c r="N2" s="44"/>
      <c r="O2" s="44"/>
      <c r="P2" s="44"/>
      <c r="Q2" s="44"/>
    </row>
    <row r="3" spans="2:20" ht="18" x14ac:dyDescent="0.25">
      <c r="B3" s="45" t="s">
        <v>72</v>
      </c>
      <c r="C3" s="45"/>
      <c r="D3" s="45"/>
      <c r="E3" s="45"/>
      <c r="F3" s="45"/>
      <c r="G3" s="45"/>
      <c r="H3" s="45"/>
      <c r="I3" s="45"/>
      <c r="J3" s="45"/>
      <c r="K3" s="45"/>
      <c r="L3" s="45"/>
      <c r="M3" s="45"/>
      <c r="N3" s="45"/>
      <c r="O3" s="45"/>
      <c r="P3" s="45"/>
      <c r="Q3" s="45"/>
    </row>
    <row r="4" spans="2:20" ht="15.75" x14ac:dyDescent="0.25">
      <c r="B4" s="44" t="s">
        <v>68</v>
      </c>
      <c r="C4" s="44"/>
      <c r="D4" s="44"/>
      <c r="E4" s="44"/>
      <c r="F4" s="44"/>
      <c r="G4" s="44"/>
      <c r="H4" s="44"/>
      <c r="I4" s="44"/>
      <c r="J4" s="44"/>
      <c r="K4" s="44"/>
      <c r="L4" s="44"/>
      <c r="M4" s="44"/>
      <c r="N4" s="44"/>
      <c r="O4" s="44"/>
      <c r="P4" s="44"/>
      <c r="Q4" s="44"/>
    </row>
    <row r="5" spans="2:20" ht="15.75" x14ac:dyDescent="0.25">
      <c r="B5" s="46" t="s">
        <v>1</v>
      </c>
      <c r="C5" s="46"/>
      <c r="D5" s="46"/>
      <c r="E5" s="46"/>
      <c r="F5" s="46"/>
      <c r="G5" s="46"/>
      <c r="H5" s="46"/>
      <c r="I5" s="46"/>
      <c r="J5" s="46"/>
      <c r="K5" s="46"/>
      <c r="L5" s="46"/>
      <c r="M5" s="46"/>
      <c r="N5" s="46"/>
      <c r="O5" s="46"/>
      <c r="P5" s="46"/>
      <c r="Q5" s="46"/>
    </row>
    <row r="6" spans="2:20" x14ac:dyDescent="0.25">
      <c r="C6" s="2"/>
      <c r="D6" s="2"/>
      <c r="E6" s="2"/>
      <c r="F6" s="2"/>
      <c r="G6" s="2"/>
      <c r="H6" s="26"/>
      <c r="I6" s="23"/>
      <c r="J6" s="25"/>
      <c r="K6" s="2"/>
      <c r="L6" s="2"/>
      <c r="M6" s="2"/>
      <c r="N6" s="2"/>
      <c r="O6" s="2"/>
      <c r="P6" s="2"/>
      <c r="Q6" s="2"/>
    </row>
    <row r="7" spans="2:20" ht="15.75" x14ac:dyDescent="0.25">
      <c r="B7" s="19" t="s">
        <v>42</v>
      </c>
      <c r="C7" s="20" t="s">
        <v>43</v>
      </c>
      <c r="E7" s="21"/>
      <c r="F7" s="22"/>
      <c r="G7" s="22"/>
      <c r="I7" s="24"/>
    </row>
    <row r="8" spans="2:20" s="3" customFormat="1" ht="30.75" customHeight="1" x14ac:dyDescent="0.25">
      <c r="B8" s="7" t="s">
        <v>2</v>
      </c>
      <c r="C8" s="8" t="s">
        <v>3</v>
      </c>
      <c r="D8" s="7" t="s">
        <v>4</v>
      </c>
      <c r="E8" s="30" t="s">
        <v>76</v>
      </c>
      <c r="F8" s="7" t="s">
        <v>5</v>
      </c>
      <c r="G8" s="7" t="s">
        <v>6</v>
      </c>
      <c r="H8" s="7" t="s">
        <v>7</v>
      </c>
      <c r="I8" s="7" t="s">
        <v>8</v>
      </c>
      <c r="J8" s="7" t="s">
        <v>9</v>
      </c>
      <c r="K8" s="7" t="s">
        <v>10</v>
      </c>
      <c r="L8" s="7" t="s">
        <v>11</v>
      </c>
      <c r="M8" s="7" t="s">
        <v>12</v>
      </c>
      <c r="N8" s="7" t="s">
        <v>13</v>
      </c>
      <c r="O8" s="7" t="s">
        <v>14</v>
      </c>
      <c r="P8" s="7" t="s">
        <v>15</v>
      </c>
      <c r="Q8" s="7" t="s">
        <v>16</v>
      </c>
      <c r="R8" s="33"/>
      <c r="S8" s="34"/>
      <c r="T8" s="33"/>
    </row>
    <row r="9" spans="2:20" x14ac:dyDescent="0.25">
      <c r="B9" s="4">
        <v>21</v>
      </c>
      <c r="C9" s="5" t="s">
        <v>17</v>
      </c>
      <c r="D9" s="6">
        <v>29422128</v>
      </c>
      <c r="E9" s="6">
        <f>[1]CORFO!$AQ$60</f>
        <v>29285697</v>
      </c>
      <c r="F9" s="6">
        <v>1888015.335</v>
      </c>
      <c r="G9" s="6">
        <v>1882261.017</v>
      </c>
      <c r="H9" s="27">
        <v>3577273.2740000002</v>
      </c>
      <c r="I9" s="27">
        <v>1847211.733</v>
      </c>
      <c r="J9" s="27">
        <v>1845971.8389999999</v>
      </c>
      <c r="K9" s="27">
        <v>3402558.2280000001</v>
      </c>
      <c r="L9" s="27">
        <v>1984304.3639999998</v>
      </c>
      <c r="M9" s="27">
        <v>1985315.8959999999</v>
      </c>
      <c r="N9" s="27">
        <v>4074428.0669999998</v>
      </c>
      <c r="O9" s="27">
        <v>1967687.9109999998</v>
      </c>
      <c r="P9" s="27">
        <v>1962446.7949999999</v>
      </c>
      <c r="Q9" s="27">
        <v>5964117.6669999994</v>
      </c>
      <c r="R9" s="35">
        <f>SUM(F9:Q9)</f>
        <v>32381592.125999998</v>
      </c>
      <c r="S9" s="35">
        <f>R9-E9</f>
        <v>3095895.1259999983</v>
      </c>
    </row>
    <row r="10" spans="2:20" x14ac:dyDescent="0.25">
      <c r="B10" s="4">
        <v>22</v>
      </c>
      <c r="C10" s="5" t="s">
        <v>18</v>
      </c>
      <c r="D10" s="6">
        <v>9412255</v>
      </c>
      <c r="E10" s="6">
        <f>[1]CORFO!$AQ$61</f>
        <v>9524114</v>
      </c>
      <c r="F10" s="6">
        <v>311027.02399999998</v>
      </c>
      <c r="G10" s="6">
        <v>531717.13100000005</v>
      </c>
      <c r="H10" s="27">
        <v>1012042.303</v>
      </c>
      <c r="I10" s="27">
        <v>567669.56499999994</v>
      </c>
      <c r="J10" s="27">
        <v>692747.93099999998</v>
      </c>
      <c r="K10" s="27">
        <v>929830.59400000004</v>
      </c>
      <c r="L10" s="27">
        <v>1104974.4133333333</v>
      </c>
      <c r="M10" s="27">
        <v>873149.45833333326</v>
      </c>
      <c r="N10" s="27">
        <v>1106437.4143333333</v>
      </c>
      <c r="O10" s="27">
        <v>881717.71833333327</v>
      </c>
      <c r="P10" s="27">
        <v>771226.72333333327</v>
      </c>
      <c r="Q10" s="27">
        <v>679573.7243333332</v>
      </c>
      <c r="R10" s="35">
        <f t="shared" ref="R10:R23" si="0">SUM(F10:Q10)</f>
        <v>9462113.9999999981</v>
      </c>
      <c r="S10" s="35">
        <f t="shared" ref="S10:S23" si="1">R10-E10</f>
        <v>-62000.000000001863</v>
      </c>
    </row>
    <row r="11" spans="2:20" x14ac:dyDescent="0.25">
      <c r="B11" s="4">
        <v>23</v>
      </c>
      <c r="C11" s="5" t="s">
        <v>19</v>
      </c>
      <c r="D11" s="6">
        <v>520188</v>
      </c>
      <c r="E11" s="6">
        <f>[1]CORFO!$AQ$62</f>
        <v>939898</v>
      </c>
      <c r="F11" s="6">
        <v>50133.281000000003</v>
      </c>
      <c r="G11" s="6">
        <v>257759.44499999998</v>
      </c>
      <c r="H11" s="27">
        <v>104557.508</v>
      </c>
      <c r="I11" s="27">
        <v>138698.141</v>
      </c>
      <c r="J11" s="27">
        <v>62512.796000000002</v>
      </c>
      <c r="K11" s="27">
        <v>122942.772</v>
      </c>
      <c r="L11" s="27">
        <v>76000</v>
      </c>
      <c r="M11" s="27">
        <v>76000</v>
      </c>
      <c r="N11" s="27">
        <v>94000</v>
      </c>
      <c r="O11" s="27">
        <v>76000</v>
      </c>
      <c r="P11" s="27">
        <v>76000</v>
      </c>
      <c r="Q11" s="27">
        <v>94000</v>
      </c>
      <c r="R11" s="35">
        <f t="shared" si="0"/>
        <v>1228603.943</v>
      </c>
      <c r="S11" s="35">
        <f t="shared" si="1"/>
        <v>288705.94299999997</v>
      </c>
    </row>
    <row r="12" spans="2:20" x14ac:dyDescent="0.25">
      <c r="B12" s="4">
        <v>24</v>
      </c>
      <c r="C12" s="5" t="s">
        <v>20</v>
      </c>
      <c r="D12" s="6">
        <v>486293643</v>
      </c>
      <c r="E12" s="6">
        <f>[1]CORFO!$AQ$65</f>
        <v>485695066</v>
      </c>
      <c r="F12" s="6">
        <v>5622827.3279999997</v>
      </c>
      <c r="G12" s="6">
        <v>9853419.2329999991</v>
      </c>
      <c r="H12" s="27">
        <v>9766919.2189999986</v>
      </c>
      <c r="I12" s="27">
        <v>23139950.283000004</v>
      </c>
      <c r="J12" s="27">
        <v>17108760.427000001</v>
      </c>
      <c r="K12" s="27">
        <v>21682822.318</v>
      </c>
      <c r="L12" s="27">
        <v>31109784.39833333</v>
      </c>
      <c r="M12" s="27">
        <v>46767809.541940331</v>
      </c>
      <c r="N12" s="27">
        <v>91595413.948940337</v>
      </c>
      <c r="O12" s="27">
        <v>76809414.150940314</v>
      </c>
      <c r="P12" s="27">
        <v>72227484.066940337</v>
      </c>
      <c r="Q12" s="27">
        <v>41082104.966083325</v>
      </c>
      <c r="R12" s="35">
        <f t="shared" si="0"/>
        <v>446766709.88117796</v>
      </c>
      <c r="S12" s="35">
        <f t="shared" si="1"/>
        <v>-38928356.118822038</v>
      </c>
    </row>
    <row r="13" spans="2:20" x14ac:dyDescent="0.25">
      <c r="B13" s="4">
        <v>25</v>
      </c>
      <c r="C13" s="5" t="s">
        <v>21</v>
      </c>
      <c r="D13" s="6">
        <v>26833452</v>
      </c>
      <c r="E13" s="6">
        <f>[1]CORFO!$AQ$109</f>
        <v>542822357</v>
      </c>
      <c r="F13" s="6">
        <v>395061.51199999999</v>
      </c>
      <c r="G13" s="6">
        <v>26839900.809</v>
      </c>
      <c r="H13" s="36">
        <v>425556295.98100001</v>
      </c>
      <c r="I13" s="27">
        <v>499044.73100000003</v>
      </c>
      <c r="J13" s="27">
        <v>774999822.41100001</v>
      </c>
      <c r="K13" s="27">
        <v>-1113471.5330000001</v>
      </c>
      <c r="L13" s="27">
        <v>324</v>
      </c>
      <c r="M13" s="27">
        <v>46119197.684</v>
      </c>
      <c r="N13" s="27">
        <v>6297</v>
      </c>
      <c r="O13" s="27">
        <v>6297</v>
      </c>
      <c r="P13" s="27">
        <v>33888875.248999998</v>
      </c>
      <c r="Q13" s="27">
        <v>983449596.23399997</v>
      </c>
      <c r="R13" s="35">
        <f>SUM(F13:Q13)</f>
        <v>2290647241.0780001</v>
      </c>
      <c r="S13" s="35">
        <f>R13-E13</f>
        <v>1747824884.0780001</v>
      </c>
    </row>
    <row r="14" spans="2:20" x14ac:dyDescent="0.25">
      <c r="B14" s="4">
        <v>26</v>
      </c>
      <c r="C14" s="5" t="s">
        <v>22</v>
      </c>
      <c r="D14" s="6">
        <v>20</v>
      </c>
      <c r="E14" s="6">
        <f>[1]CORFO!$AQ$112</f>
        <v>22425</v>
      </c>
      <c r="F14" s="6">
        <v>0</v>
      </c>
      <c r="G14" s="6">
        <v>0</v>
      </c>
      <c r="H14" s="6">
        <v>0</v>
      </c>
      <c r="I14" s="6">
        <v>222275.576</v>
      </c>
      <c r="J14" s="6">
        <v>19410.635999999999</v>
      </c>
      <c r="K14" s="6">
        <v>140.935</v>
      </c>
      <c r="L14" s="6">
        <v>162800.003</v>
      </c>
      <c r="M14" s="6">
        <v>139</v>
      </c>
      <c r="N14" s="6">
        <v>0</v>
      </c>
      <c r="O14" s="6">
        <v>20056.982</v>
      </c>
      <c r="P14" s="6">
        <v>0</v>
      </c>
      <c r="Q14" s="27">
        <v>273055.06300000002</v>
      </c>
      <c r="R14" s="35">
        <f t="shared" si="0"/>
        <v>697878.19500000007</v>
      </c>
      <c r="S14" s="35">
        <f t="shared" si="1"/>
        <v>675453.19500000007</v>
      </c>
      <c r="T14" s="39" t="s">
        <v>83</v>
      </c>
    </row>
    <row r="15" spans="2:20" x14ac:dyDescent="0.25">
      <c r="B15" s="4">
        <v>27</v>
      </c>
      <c r="C15" s="5" t="s">
        <v>23</v>
      </c>
      <c r="D15" s="6">
        <v>0</v>
      </c>
      <c r="E15" s="6"/>
      <c r="F15" s="6">
        <v>0</v>
      </c>
      <c r="G15" s="6">
        <v>0</v>
      </c>
      <c r="H15" s="27"/>
      <c r="I15" s="27"/>
      <c r="J15" s="27"/>
      <c r="K15" s="27"/>
      <c r="L15" s="27"/>
      <c r="M15" s="27"/>
      <c r="N15" s="27"/>
      <c r="O15" s="27"/>
      <c r="P15" s="27"/>
      <c r="Q15" s="27"/>
      <c r="R15" s="35">
        <f t="shared" si="0"/>
        <v>0</v>
      </c>
      <c r="S15" s="35">
        <f t="shared" si="1"/>
        <v>0</v>
      </c>
    </row>
    <row r="16" spans="2:20" x14ac:dyDescent="0.25">
      <c r="B16" s="4">
        <v>28</v>
      </c>
      <c r="C16" s="5" t="s">
        <v>24</v>
      </c>
      <c r="D16" s="6">
        <v>0</v>
      </c>
      <c r="E16" s="6"/>
      <c r="F16" s="6">
        <v>0</v>
      </c>
      <c r="G16" s="6">
        <v>0</v>
      </c>
      <c r="H16" s="27"/>
      <c r="I16" s="27"/>
      <c r="J16" s="27"/>
      <c r="K16" s="27"/>
      <c r="L16" s="27"/>
      <c r="M16" s="27"/>
      <c r="N16" s="27"/>
      <c r="O16" s="27"/>
      <c r="P16" s="27"/>
      <c r="Q16" s="27"/>
      <c r="R16" s="35">
        <f t="shared" si="0"/>
        <v>0</v>
      </c>
      <c r="S16" s="35">
        <f t="shared" si="1"/>
        <v>0</v>
      </c>
      <c r="T16" s="35"/>
    </row>
    <row r="17" spans="2:20" x14ac:dyDescent="0.25">
      <c r="B17" s="4">
        <v>29</v>
      </c>
      <c r="C17" s="5" t="s">
        <v>25</v>
      </c>
      <c r="D17" s="6">
        <v>940429</v>
      </c>
      <c r="E17" s="6">
        <f>[1]CORFO!$AQ$115</f>
        <v>940429</v>
      </c>
      <c r="F17" s="27">
        <v>52643.703999999998</v>
      </c>
      <c r="G17" s="27">
        <v>120117.649</v>
      </c>
      <c r="H17" s="27">
        <v>0</v>
      </c>
      <c r="I17" s="27">
        <v>116267.78600000001</v>
      </c>
      <c r="J17" s="27">
        <v>11218.096</v>
      </c>
      <c r="K17" s="27">
        <v>48468.574000000001</v>
      </c>
      <c r="L17" s="27">
        <v>26457.5</v>
      </c>
      <c r="M17" s="27">
        <v>82340.623999999996</v>
      </c>
      <c r="N17" s="27">
        <v>97171.59</v>
      </c>
      <c r="O17" s="27">
        <v>182242.065</v>
      </c>
      <c r="P17" s="27">
        <v>84831.2</v>
      </c>
      <c r="Q17" s="27">
        <v>118670.212</v>
      </c>
      <c r="R17" s="35">
        <f t="shared" si="0"/>
        <v>940429</v>
      </c>
      <c r="S17" s="35">
        <f t="shared" si="1"/>
        <v>0</v>
      </c>
    </row>
    <row r="18" spans="2:20" x14ac:dyDescent="0.25">
      <c r="B18" s="4">
        <v>30</v>
      </c>
      <c r="C18" s="5" t="s">
        <v>26</v>
      </c>
      <c r="D18" s="6">
        <v>879142705</v>
      </c>
      <c r="E18" s="6">
        <f>[1]CORFO!$AQ$121</f>
        <v>879142705</v>
      </c>
      <c r="F18" s="6">
        <v>0</v>
      </c>
      <c r="G18" s="27">
        <v>292701947.02600002</v>
      </c>
      <c r="H18" s="27">
        <v>299218210.24199998</v>
      </c>
      <c r="I18" s="6">
        <v>36241714.120999999</v>
      </c>
      <c r="J18" s="6">
        <v>141850640.39199999</v>
      </c>
      <c r="K18" s="6">
        <v>0</v>
      </c>
      <c r="L18" s="6">
        <v>0</v>
      </c>
      <c r="M18" s="6">
        <v>0</v>
      </c>
      <c r="N18" s="6">
        <v>0</v>
      </c>
      <c r="O18" s="6">
        <v>0</v>
      </c>
      <c r="P18" s="27">
        <v>109130193.219</v>
      </c>
      <c r="Q18" s="6">
        <v>0</v>
      </c>
      <c r="R18" s="35">
        <f t="shared" si="0"/>
        <v>879142705</v>
      </c>
      <c r="S18" s="35">
        <f t="shared" si="1"/>
        <v>0</v>
      </c>
    </row>
    <row r="19" spans="2:20" x14ac:dyDescent="0.25">
      <c r="B19" s="4">
        <v>31</v>
      </c>
      <c r="C19" s="5" t="s">
        <v>27</v>
      </c>
      <c r="D19" s="6">
        <v>196114</v>
      </c>
      <c r="E19" s="6">
        <f>[1]CORFO!$AQ$128</f>
        <v>196114</v>
      </c>
      <c r="F19" s="6">
        <v>0</v>
      </c>
      <c r="G19" s="6">
        <v>0</v>
      </c>
      <c r="H19" s="27">
        <v>0</v>
      </c>
      <c r="I19" s="6">
        <v>14949.081</v>
      </c>
      <c r="J19" s="27">
        <v>0</v>
      </c>
      <c r="K19" s="6">
        <v>0</v>
      </c>
      <c r="L19" s="6">
        <v>14953</v>
      </c>
      <c r="M19" s="6">
        <v>4400</v>
      </c>
      <c r="N19" s="27">
        <v>4400</v>
      </c>
      <c r="O19" s="6">
        <v>47419.595999999998</v>
      </c>
      <c r="P19" s="6">
        <v>6231.4040000000005</v>
      </c>
      <c r="Q19" s="27">
        <v>103760.91899999999</v>
      </c>
      <c r="R19" s="35">
        <f t="shared" si="0"/>
        <v>196114</v>
      </c>
      <c r="S19" s="35">
        <f t="shared" si="1"/>
        <v>0</v>
      </c>
    </row>
    <row r="20" spans="2:20" x14ac:dyDescent="0.25">
      <c r="B20" s="4">
        <v>32</v>
      </c>
      <c r="C20" s="5" t="s">
        <v>28</v>
      </c>
      <c r="D20" s="6"/>
      <c r="E20" s="6"/>
      <c r="F20" s="6">
        <v>0</v>
      </c>
      <c r="G20" s="6">
        <v>0</v>
      </c>
      <c r="H20" s="27"/>
      <c r="I20" s="6"/>
      <c r="J20" s="27"/>
      <c r="K20" s="6"/>
      <c r="L20" s="27"/>
      <c r="M20" s="27"/>
      <c r="N20" s="27"/>
      <c r="O20" s="6"/>
      <c r="P20" s="6"/>
      <c r="Q20" s="27"/>
      <c r="R20" s="35">
        <f t="shared" si="0"/>
        <v>0</v>
      </c>
      <c r="S20" s="35">
        <f t="shared" si="1"/>
        <v>0</v>
      </c>
    </row>
    <row r="21" spans="2:20" x14ac:dyDescent="0.25">
      <c r="B21" s="4">
        <v>33</v>
      </c>
      <c r="C21" s="5" t="s">
        <v>29</v>
      </c>
      <c r="D21" s="6">
        <v>1653541</v>
      </c>
      <c r="E21" s="6">
        <f>[1]CORFO!$AQ$135</f>
        <v>1653541</v>
      </c>
      <c r="F21" s="6">
        <v>0</v>
      </c>
      <c r="G21" s="6">
        <v>0</v>
      </c>
      <c r="H21" s="27">
        <v>0</v>
      </c>
      <c r="I21" s="6">
        <v>0</v>
      </c>
      <c r="J21" s="6">
        <v>826771</v>
      </c>
      <c r="K21" s="6">
        <v>0</v>
      </c>
      <c r="L21" s="6">
        <v>0</v>
      </c>
      <c r="M21" s="6">
        <v>0</v>
      </c>
      <c r="N21" s="27">
        <v>826770</v>
      </c>
      <c r="O21" s="6">
        <v>0</v>
      </c>
      <c r="P21" s="6">
        <v>0</v>
      </c>
      <c r="Q21" s="6">
        <v>0</v>
      </c>
      <c r="R21" s="35">
        <f t="shared" si="0"/>
        <v>1653541</v>
      </c>
      <c r="S21" s="35">
        <f t="shared" si="1"/>
        <v>0</v>
      </c>
    </row>
    <row r="22" spans="2:20" x14ac:dyDescent="0.25">
      <c r="B22" s="4">
        <v>34</v>
      </c>
      <c r="C22" s="5" t="s">
        <v>30</v>
      </c>
      <c r="D22" s="6">
        <v>10</v>
      </c>
      <c r="E22" s="6">
        <f>[1]CORFO!$AQ$140</f>
        <v>10</v>
      </c>
      <c r="F22" s="6">
        <v>0</v>
      </c>
      <c r="G22" s="6">
        <v>0</v>
      </c>
      <c r="H22" s="6">
        <v>0</v>
      </c>
      <c r="I22" s="6">
        <v>0</v>
      </c>
      <c r="J22" s="6">
        <v>0</v>
      </c>
      <c r="K22" s="6">
        <v>0</v>
      </c>
      <c r="L22" s="6">
        <v>0</v>
      </c>
      <c r="M22" s="6">
        <v>0</v>
      </c>
      <c r="N22" s="6">
        <v>0</v>
      </c>
      <c r="O22" s="6">
        <v>0</v>
      </c>
      <c r="P22" s="6">
        <v>0</v>
      </c>
      <c r="Q22" s="27">
        <v>10</v>
      </c>
      <c r="R22" s="35">
        <f t="shared" si="0"/>
        <v>10</v>
      </c>
      <c r="S22" s="35">
        <f t="shared" si="1"/>
        <v>0</v>
      </c>
    </row>
    <row r="23" spans="2:20" x14ac:dyDescent="0.25">
      <c r="B23" s="9">
        <v>35</v>
      </c>
      <c r="C23" s="10" t="s">
        <v>31</v>
      </c>
      <c r="D23" s="6">
        <v>0</v>
      </c>
      <c r="E23" s="6"/>
      <c r="F23" s="6">
        <v>0</v>
      </c>
      <c r="G23" s="6">
        <v>0</v>
      </c>
      <c r="H23" s="27"/>
      <c r="I23" s="27"/>
      <c r="J23" s="27"/>
      <c r="K23" s="27"/>
      <c r="L23" s="27"/>
      <c r="M23" s="27"/>
      <c r="N23" s="27"/>
      <c r="O23" s="27"/>
      <c r="P23" s="27"/>
      <c r="Q23" s="27"/>
      <c r="R23" s="35">
        <f t="shared" si="0"/>
        <v>0</v>
      </c>
      <c r="S23" s="35">
        <f t="shared" si="1"/>
        <v>0</v>
      </c>
    </row>
    <row r="24" spans="2:20" s="3" customFormat="1" x14ac:dyDescent="0.25">
      <c r="B24" s="11"/>
      <c r="C24" s="12" t="s">
        <v>32</v>
      </c>
      <c r="D24" s="14">
        <f>SUM(D9:D23)</f>
        <v>1434414485</v>
      </c>
      <c r="E24" s="14">
        <f>SUM(E9:E23)</f>
        <v>1950222356</v>
      </c>
      <c r="F24" s="14">
        <f t="shared" ref="F24:P24" si="2">SUM(F9:F23)</f>
        <v>8319708.1840000004</v>
      </c>
      <c r="G24" s="14">
        <f t="shared" si="2"/>
        <v>332187122.31</v>
      </c>
      <c r="H24" s="14">
        <f t="shared" si="2"/>
        <v>739235298.52699995</v>
      </c>
      <c r="I24" s="14">
        <f t="shared" si="2"/>
        <v>62787781.017000005</v>
      </c>
      <c r="J24" s="14">
        <f t="shared" si="2"/>
        <v>937417855.528</v>
      </c>
      <c r="K24" s="14">
        <f t="shared" si="2"/>
        <v>25073291.888</v>
      </c>
      <c r="L24" s="14">
        <f t="shared" si="2"/>
        <v>34479597.678666659</v>
      </c>
      <c r="M24" s="14">
        <f t="shared" si="2"/>
        <v>95908352.204273656</v>
      </c>
      <c r="N24" s="14">
        <f t="shared" si="2"/>
        <v>97804918.020273671</v>
      </c>
      <c r="O24" s="14">
        <f t="shared" si="2"/>
        <v>79990835.423273638</v>
      </c>
      <c r="P24" s="14">
        <f t="shared" si="2"/>
        <v>218147288.65727368</v>
      </c>
      <c r="Q24" s="14">
        <f>SUM(Q9:Q23)</f>
        <v>1031764888.7854166</v>
      </c>
      <c r="R24" s="33"/>
      <c r="S24" s="33"/>
      <c r="T24" s="33"/>
    </row>
    <row r="25" spans="2:20" x14ac:dyDescent="0.25">
      <c r="D25" s="13"/>
      <c r="E25" s="13"/>
      <c r="F25" s="13"/>
      <c r="G25" s="13"/>
      <c r="H25" s="13"/>
      <c r="I25" s="13"/>
      <c r="J25" s="13"/>
      <c r="K25" s="13"/>
      <c r="L25" s="13"/>
      <c r="M25" s="13"/>
      <c r="N25" s="13"/>
      <c r="O25" s="13"/>
      <c r="P25" s="13"/>
      <c r="Q25" s="13"/>
    </row>
    <row r="26" spans="2:20" x14ac:dyDescent="0.25">
      <c r="B26" s="40" t="s">
        <v>84</v>
      </c>
      <c r="D26" s="13"/>
      <c r="E26" s="13"/>
      <c r="F26" s="13"/>
      <c r="G26" s="13"/>
      <c r="H26" s="13"/>
      <c r="I26" s="13"/>
      <c r="J26" s="13"/>
      <c r="K26" s="13"/>
      <c r="L26" s="13"/>
      <c r="M26" s="13"/>
      <c r="N26" s="13"/>
      <c r="O26" s="13"/>
      <c r="P26" s="13"/>
      <c r="Q26" s="15"/>
    </row>
    <row r="27" spans="2:20" x14ac:dyDescent="0.25">
      <c r="B27" s="1" t="s">
        <v>93</v>
      </c>
    </row>
    <row r="28" spans="2:20" x14ac:dyDescent="0.25">
      <c r="B28" s="43" t="s">
        <v>92</v>
      </c>
      <c r="Q28" s="21"/>
    </row>
    <row r="29" spans="2:20" x14ac:dyDescent="0.25">
      <c r="B29" s="41" t="s">
        <v>85</v>
      </c>
    </row>
    <row r="30" spans="2:20" x14ac:dyDescent="0.25">
      <c r="B30" s="18" t="s">
        <v>94</v>
      </c>
    </row>
    <row r="31" spans="2:20" x14ac:dyDescent="0.25">
      <c r="B31" s="18" t="s">
        <v>90</v>
      </c>
    </row>
    <row r="32" spans="2:20" x14ac:dyDescent="0.25">
      <c r="B32" s="18" t="s">
        <v>91</v>
      </c>
    </row>
    <row r="33" spans="1:7" x14ac:dyDescent="0.25">
      <c r="B33" s="18" t="s">
        <v>102</v>
      </c>
    </row>
    <row r="34" spans="1:7" x14ac:dyDescent="0.25">
      <c r="B34" s="18" t="s">
        <v>103</v>
      </c>
    </row>
    <row r="35" spans="1:7" x14ac:dyDescent="0.25">
      <c r="B35" s="18" t="s">
        <v>95</v>
      </c>
    </row>
    <row r="36" spans="1:7" x14ac:dyDescent="0.25">
      <c r="B36" s="18" t="s">
        <v>87</v>
      </c>
      <c r="F36" s="13"/>
      <c r="G36" s="13"/>
    </row>
    <row r="37" spans="1:7" x14ac:dyDescent="0.25">
      <c r="B37" s="18" t="s">
        <v>86</v>
      </c>
      <c r="F37" s="13"/>
      <c r="G37" s="13"/>
    </row>
    <row r="38" spans="1:7" x14ac:dyDescent="0.25">
      <c r="B38" s="18" t="s">
        <v>106</v>
      </c>
      <c r="F38" s="13"/>
      <c r="G38" s="13"/>
    </row>
    <row r="39" spans="1:7" x14ac:dyDescent="0.25">
      <c r="B39" s="18" t="s">
        <v>105</v>
      </c>
      <c r="F39" s="13"/>
      <c r="G39" s="13"/>
    </row>
    <row r="40" spans="1:7" x14ac:dyDescent="0.25">
      <c r="B40" s="18" t="s">
        <v>107</v>
      </c>
    </row>
    <row r="41" spans="1:7" x14ac:dyDescent="0.25">
      <c r="B41" s="18" t="s">
        <v>101</v>
      </c>
      <c r="F41" s="13"/>
      <c r="G41" s="13"/>
    </row>
    <row r="42" spans="1:7" x14ac:dyDescent="0.25">
      <c r="A42" s="18"/>
      <c r="B42" s="1" t="s">
        <v>111</v>
      </c>
      <c r="F42" s="13"/>
      <c r="G42" s="13"/>
    </row>
    <row r="44" spans="1:7" x14ac:dyDescent="0.25">
      <c r="B44" s="41"/>
    </row>
    <row r="45" spans="1:7" x14ac:dyDescent="0.25">
      <c r="B45" s="42"/>
    </row>
    <row r="46" spans="1:7" x14ac:dyDescent="0.25">
      <c r="B46" s="43"/>
    </row>
    <row r="47" spans="1:7" x14ac:dyDescent="0.25">
      <c r="B47" s="41"/>
    </row>
  </sheetData>
  <mergeCells count="5">
    <mergeCell ref="B1:Q1"/>
    <mergeCell ref="B2:Q2"/>
    <mergeCell ref="B3:Q3"/>
    <mergeCell ref="B4:Q4"/>
    <mergeCell ref="B5:Q5"/>
  </mergeCells>
  <printOptions horizontalCentered="1"/>
  <pageMargins left="0.31496062992125984" right="0.39370078740157483" top="0.74803149606299213" bottom="0.74803149606299213" header="0.31496062992125984" footer="0.31496062992125984"/>
  <pageSetup paperSize="121" scale="75" orientation="landscape" r:id="rId1"/>
  <ignoredErrors>
    <ignoredError sqref="B7:C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0EC59-BDF5-47C2-97EB-BC7F7E5EE6FD}">
  <sheetPr>
    <tabColor theme="8"/>
  </sheetPr>
  <dimension ref="B1:T37"/>
  <sheetViews>
    <sheetView showGridLines="0" zoomScale="80" zoomScaleNormal="80" workbookViewId="0">
      <selection activeCell="I36" sqref="I36"/>
    </sheetView>
  </sheetViews>
  <sheetFormatPr baseColWidth="10" defaultColWidth="11.42578125" defaultRowHeight="15" x14ac:dyDescent="0.25"/>
  <cols>
    <col min="1" max="1" width="2.7109375" style="1" customWidth="1"/>
    <col min="2" max="2" width="9.7109375" style="2" customWidth="1"/>
    <col min="3" max="3" width="43.85546875" style="1" customWidth="1"/>
    <col min="4" max="4" width="13" style="1" bestFit="1" customWidth="1"/>
    <col min="5" max="5" width="13" style="1" customWidth="1"/>
    <col min="6" max="6" width="10.85546875" style="1" bestFit="1" customWidth="1"/>
    <col min="7" max="7" width="11.28515625" style="1" bestFit="1" customWidth="1"/>
    <col min="8" max="16" width="12" style="1" bestFit="1" customWidth="1"/>
    <col min="17" max="17" width="13.7109375" style="1" bestFit="1" customWidth="1"/>
    <col min="18" max="19" width="13" style="1" hidden="1" customWidth="1"/>
    <col min="20" max="21" width="0" style="1" hidden="1" customWidth="1"/>
    <col min="22" max="16384" width="11.42578125" style="1"/>
  </cols>
  <sheetData>
    <row r="1" spans="2:20" ht="15.75" x14ac:dyDescent="0.25">
      <c r="B1" s="44" t="s">
        <v>0</v>
      </c>
      <c r="C1" s="44"/>
      <c r="D1" s="44"/>
      <c r="E1" s="44"/>
      <c r="F1" s="44"/>
      <c r="G1" s="44"/>
      <c r="H1" s="44"/>
      <c r="I1" s="44"/>
      <c r="J1" s="44"/>
      <c r="K1" s="44"/>
      <c r="L1" s="44"/>
      <c r="M1" s="44"/>
      <c r="N1" s="44"/>
      <c r="O1" s="44"/>
      <c r="P1" s="44"/>
      <c r="Q1" s="44"/>
    </row>
    <row r="2" spans="2:20" ht="15.75" x14ac:dyDescent="0.25">
      <c r="B2" s="44" t="s">
        <v>75</v>
      </c>
      <c r="C2" s="44"/>
      <c r="D2" s="44"/>
      <c r="E2" s="44"/>
      <c r="F2" s="44"/>
      <c r="G2" s="44"/>
      <c r="H2" s="44"/>
      <c r="I2" s="44"/>
      <c r="J2" s="44"/>
      <c r="K2" s="44"/>
      <c r="L2" s="44"/>
      <c r="M2" s="44"/>
      <c r="N2" s="44"/>
      <c r="O2" s="44"/>
      <c r="P2" s="44"/>
      <c r="Q2" s="44"/>
    </row>
    <row r="3" spans="2:20" ht="18" x14ac:dyDescent="0.25">
      <c r="B3" s="45" t="s">
        <v>72</v>
      </c>
      <c r="C3" s="45"/>
      <c r="D3" s="45"/>
      <c r="E3" s="45"/>
      <c r="F3" s="45"/>
      <c r="G3" s="45"/>
      <c r="H3" s="45"/>
      <c r="I3" s="45"/>
      <c r="J3" s="45"/>
      <c r="K3" s="45"/>
      <c r="L3" s="45"/>
      <c r="M3" s="45"/>
      <c r="N3" s="45"/>
      <c r="O3" s="45"/>
      <c r="P3" s="45"/>
      <c r="Q3" s="45"/>
    </row>
    <row r="4" spans="2:20" ht="15.75" x14ac:dyDescent="0.25">
      <c r="B4" s="44" t="s">
        <v>68</v>
      </c>
      <c r="C4" s="44"/>
      <c r="D4" s="44"/>
      <c r="E4" s="44"/>
      <c r="F4" s="44"/>
      <c r="G4" s="44"/>
      <c r="H4" s="44"/>
      <c r="I4" s="44"/>
      <c r="J4" s="44"/>
      <c r="K4" s="44"/>
      <c r="L4" s="44"/>
      <c r="M4" s="44"/>
      <c r="N4" s="44"/>
      <c r="O4" s="44"/>
      <c r="P4" s="44"/>
      <c r="Q4" s="44"/>
    </row>
    <row r="5" spans="2:20" ht="15.75" x14ac:dyDescent="0.25">
      <c r="B5" s="46" t="s">
        <v>1</v>
      </c>
      <c r="C5" s="46"/>
      <c r="D5" s="46"/>
      <c r="E5" s="46"/>
      <c r="F5" s="46"/>
      <c r="G5" s="46"/>
      <c r="H5" s="46"/>
      <c r="I5" s="46"/>
      <c r="J5" s="46"/>
      <c r="K5" s="46"/>
      <c r="L5" s="46"/>
      <c r="M5" s="46"/>
      <c r="N5" s="46"/>
      <c r="O5" s="46"/>
      <c r="P5" s="46"/>
      <c r="Q5" s="46"/>
    </row>
    <row r="6" spans="2:20" x14ac:dyDescent="0.25">
      <c r="C6" s="2"/>
      <c r="D6" s="2"/>
      <c r="E6" s="2"/>
      <c r="F6" s="2"/>
      <c r="G6" s="2"/>
      <c r="H6" s="2"/>
      <c r="I6" s="16"/>
      <c r="J6" s="2"/>
      <c r="K6" s="2"/>
      <c r="L6" s="2"/>
      <c r="M6" s="2"/>
      <c r="N6" s="2"/>
      <c r="O6" s="2"/>
      <c r="P6" s="2"/>
      <c r="Q6" s="2"/>
    </row>
    <row r="7" spans="2:20" ht="15.75" x14ac:dyDescent="0.25">
      <c r="B7" s="19" t="s">
        <v>69</v>
      </c>
      <c r="C7" s="20" t="s">
        <v>70</v>
      </c>
      <c r="D7" s="21">
        <f>D12-E12-30000</f>
        <v>254678</v>
      </c>
      <c r="H7" s="28"/>
    </row>
    <row r="8" spans="2:20" s="3" customFormat="1" ht="34.5" customHeight="1" x14ac:dyDescent="0.25">
      <c r="B8" s="7" t="s">
        <v>2</v>
      </c>
      <c r="C8" s="8" t="s">
        <v>3</v>
      </c>
      <c r="D8" s="7" t="s">
        <v>4</v>
      </c>
      <c r="E8" s="30" t="s">
        <v>76</v>
      </c>
      <c r="F8" s="7" t="s">
        <v>5</v>
      </c>
      <c r="G8" s="7" t="s">
        <v>6</v>
      </c>
      <c r="H8" s="7" t="s">
        <v>7</v>
      </c>
      <c r="I8" s="7" t="s">
        <v>8</v>
      </c>
      <c r="J8" s="7" t="s">
        <v>9</v>
      </c>
      <c r="K8" s="7" t="s">
        <v>10</v>
      </c>
      <c r="L8" s="7" t="s">
        <v>11</v>
      </c>
      <c r="M8" s="7" t="s">
        <v>12</v>
      </c>
      <c r="N8" s="7" t="s">
        <v>13</v>
      </c>
      <c r="O8" s="7" t="s">
        <v>14</v>
      </c>
      <c r="P8" s="7" t="s">
        <v>15</v>
      </c>
      <c r="Q8" s="7" t="s">
        <v>16</v>
      </c>
      <c r="S8" s="31"/>
    </row>
    <row r="9" spans="2:20" x14ac:dyDescent="0.25">
      <c r="B9" s="4">
        <v>21</v>
      </c>
      <c r="C9" s="5" t="s">
        <v>17</v>
      </c>
      <c r="D9" s="6">
        <v>1678588</v>
      </c>
      <c r="E9" s="6">
        <f>[1]GIF!$AT$21</f>
        <v>1630065</v>
      </c>
      <c r="F9" s="6">
        <v>104704.44</v>
      </c>
      <c r="G9" s="6">
        <v>107615.86199999999</v>
      </c>
      <c r="H9" s="6">
        <v>200593.70699999999</v>
      </c>
      <c r="I9" s="6">
        <v>115414.314</v>
      </c>
      <c r="J9" s="6">
        <v>108844.459</v>
      </c>
      <c r="K9" s="6">
        <v>200297.34700000001</v>
      </c>
      <c r="L9" s="6">
        <v>114703.436</v>
      </c>
      <c r="M9" s="6">
        <v>115925.436</v>
      </c>
      <c r="N9" s="6">
        <v>236756.43599999999</v>
      </c>
      <c r="O9" s="6">
        <v>114507.436</v>
      </c>
      <c r="P9" s="6">
        <v>114543.436</v>
      </c>
      <c r="Q9" s="6">
        <v>302261.08500000002</v>
      </c>
      <c r="R9" s="21">
        <f>SUM(F9:Q9)</f>
        <v>1836167.3939999999</v>
      </c>
      <c r="S9" s="21">
        <f>R9-E9</f>
        <v>206102.39399999985</v>
      </c>
      <c r="T9" s="1" t="s">
        <v>79</v>
      </c>
    </row>
    <row r="10" spans="2:20" x14ac:dyDescent="0.25">
      <c r="B10" s="4">
        <v>22</v>
      </c>
      <c r="C10" s="5" t="s">
        <v>18</v>
      </c>
      <c r="D10" s="6">
        <v>319615</v>
      </c>
      <c r="E10" s="6">
        <f>[1]GIF!$AT$22</f>
        <v>257615</v>
      </c>
      <c r="F10" s="6">
        <v>0</v>
      </c>
      <c r="G10" s="6">
        <v>1589.5540000000001</v>
      </c>
      <c r="H10" s="6">
        <v>5748.9409999999998</v>
      </c>
      <c r="I10" s="6">
        <v>640</v>
      </c>
      <c r="J10" s="6">
        <v>8029.5519999999997</v>
      </c>
      <c r="K10" s="6">
        <v>6585.7349999999997</v>
      </c>
      <c r="L10" s="6">
        <v>11850.286</v>
      </c>
      <c r="M10" s="6">
        <v>63755.952999999994</v>
      </c>
      <c r="N10" s="6">
        <v>7378.6200000000008</v>
      </c>
      <c r="O10" s="6">
        <v>11378.62</v>
      </c>
      <c r="P10" s="6">
        <v>22378.620000000003</v>
      </c>
      <c r="Q10" s="6">
        <v>43278.619999999995</v>
      </c>
      <c r="R10" s="21">
        <f t="shared" ref="R10:R23" si="0">SUM(F10:Q10)</f>
        <v>182614.50099999999</v>
      </c>
      <c r="S10" s="21">
        <f t="shared" ref="S10:S23" si="1">R10-E10</f>
        <v>-75000.499000000011</v>
      </c>
    </row>
    <row r="11" spans="2:20" x14ac:dyDescent="0.25">
      <c r="B11" s="4">
        <v>23</v>
      </c>
      <c r="C11" s="5" t="s">
        <v>19</v>
      </c>
      <c r="D11" s="6">
        <v>16909</v>
      </c>
      <c r="E11" s="6">
        <f>[1]GIF!$AT$23</f>
        <v>17738</v>
      </c>
      <c r="F11" s="6">
        <v>1874.6279999999999</v>
      </c>
      <c r="G11" s="6">
        <v>25915.828000000001</v>
      </c>
      <c r="H11" s="6">
        <v>1968.0550000000001</v>
      </c>
      <c r="I11" s="6">
        <v>1251.789</v>
      </c>
      <c r="J11" s="6">
        <v>1092.4829999999999</v>
      </c>
      <c r="K11" s="6">
        <v>1289.54</v>
      </c>
      <c r="L11" s="6">
        <v>3500</v>
      </c>
      <c r="M11" s="6">
        <v>3500</v>
      </c>
      <c r="N11" s="6">
        <v>5000</v>
      </c>
      <c r="O11" s="6">
        <v>3500</v>
      </c>
      <c r="P11" s="6">
        <v>3500</v>
      </c>
      <c r="Q11" s="6">
        <v>5000</v>
      </c>
      <c r="R11" s="21">
        <f t="shared" si="0"/>
        <v>57392.323000000004</v>
      </c>
      <c r="S11" s="21">
        <f t="shared" si="1"/>
        <v>39654.323000000004</v>
      </c>
      <c r="T11" s="1" t="s">
        <v>79</v>
      </c>
    </row>
    <row r="12" spans="2:20" x14ac:dyDescent="0.25">
      <c r="B12" s="4">
        <v>24</v>
      </c>
      <c r="C12" s="5" t="s">
        <v>20</v>
      </c>
      <c r="D12" s="6">
        <v>65997055</v>
      </c>
      <c r="E12" s="6">
        <f>[1]GIF!$AT$26</f>
        <v>65712377</v>
      </c>
      <c r="F12" s="6">
        <v>17521.756000000001</v>
      </c>
      <c r="G12" s="6">
        <v>2943035.693</v>
      </c>
      <c r="H12" s="6">
        <v>1144282.6780000001</v>
      </c>
      <c r="I12" s="6">
        <v>3677446.2250000001</v>
      </c>
      <c r="J12" s="6">
        <v>3073126.5859999997</v>
      </c>
      <c r="K12" s="6">
        <v>1610847.7380000001</v>
      </c>
      <c r="L12" s="6">
        <v>5040996.4959999993</v>
      </c>
      <c r="M12" s="6">
        <v>5038196.4959999993</v>
      </c>
      <c r="N12" s="6">
        <v>5054593.2159999991</v>
      </c>
      <c r="O12" s="6">
        <v>5156529.5929999994</v>
      </c>
      <c r="P12" s="6">
        <v>5211264.5929999994</v>
      </c>
      <c r="Q12" s="6">
        <v>5376004.8129999992</v>
      </c>
      <c r="R12" s="21">
        <f t="shared" si="0"/>
        <v>43343845.882999994</v>
      </c>
      <c r="S12" s="21">
        <f t="shared" si="1"/>
        <v>-22368531.117000006</v>
      </c>
    </row>
    <row r="13" spans="2:20" x14ac:dyDescent="0.25">
      <c r="B13" s="4">
        <v>25</v>
      </c>
      <c r="C13" s="5" t="s">
        <v>21</v>
      </c>
      <c r="D13" s="6">
        <v>15809817</v>
      </c>
      <c r="E13" s="6">
        <f>[1]GIF!$AT$35</f>
        <v>15809817</v>
      </c>
      <c r="F13" s="6">
        <v>0</v>
      </c>
      <c r="G13" s="6">
        <v>0</v>
      </c>
      <c r="H13" s="6">
        <v>0</v>
      </c>
      <c r="I13" s="6">
        <v>0</v>
      </c>
      <c r="J13" s="6">
        <v>0</v>
      </c>
      <c r="K13" s="6">
        <v>7361025.3859999999</v>
      </c>
      <c r="L13" s="6">
        <v>0</v>
      </c>
      <c r="M13" s="6">
        <v>0</v>
      </c>
      <c r="N13" s="6">
        <v>0</v>
      </c>
      <c r="O13" s="6">
        <v>0</v>
      </c>
      <c r="P13" s="6">
        <v>0</v>
      </c>
      <c r="Q13" s="6">
        <v>7834117</v>
      </c>
      <c r="R13" s="21">
        <f t="shared" si="0"/>
        <v>15195142.386</v>
      </c>
      <c r="S13" s="21">
        <f t="shared" si="1"/>
        <v>-614674.61400000006</v>
      </c>
    </row>
    <row r="14" spans="2:20" x14ac:dyDescent="0.25">
      <c r="B14" s="4">
        <v>26</v>
      </c>
      <c r="C14" s="5" t="s">
        <v>22</v>
      </c>
      <c r="D14" s="6">
        <v>0</v>
      </c>
      <c r="E14" s="6"/>
      <c r="F14" s="6">
        <v>0</v>
      </c>
      <c r="G14" s="6">
        <v>0</v>
      </c>
      <c r="H14" s="6">
        <v>0</v>
      </c>
      <c r="I14" s="6">
        <v>0</v>
      </c>
      <c r="J14" s="6">
        <v>0</v>
      </c>
      <c r="K14" s="6">
        <v>0</v>
      </c>
      <c r="L14" s="6">
        <v>0</v>
      </c>
      <c r="M14" s="6">
        <v>0</v>
      </c>
      <c r="N14" s="6">
        <v>0</v>
      </c>
      <c r="O14" s="6">
        <v>0</v>
      </c>
      <c r="P14" s="6">
        <v>0</v>
      </c>
      <c r="Q14" s="6">
        <v>0</v>
      </c>
      <c r="R14" s="21">
        <f t="shared" si="0"/>
        <v>0</v>
      </c>
      <c r="S14" s="21">
        <f t="shared" si="1"/>
        <v>0</v>
      </c>
    </row>
    <row r="15" spans="2:20" x14ac:dyDescent="0.25">
      <c r="B15" s="4">
        <v>27</v>
      </c>
      <c r="C15" s="5" t="s">
        <v>23</v>
      </c>
      <c r="D15" s="6">
        <v>0</v>
      </c>
      <c r="E15" s="6"/>
      <c r="F15" s="6">
        <v>0</v>
      </c>
      <c r="G15" s="6">
        <v>0</v>
      </c>
      <c r="H15" s="6">
        <v>0</v>
      </c>
      <c r="I15" s="6">
        <v>0</v>
      </c>
      <c r="J15" s="6">
        <v>0</v>
      </c>
      <c r="K15" s="6">
        <v>0</v>
      </c>
      <c r="L15" s="6">
        <v>0</v>
      </c>
      <c r="M15" s="6">
        <v>0</v>
      </c>
      <c r="N15" s="6">
        <v>0</v>
      </c>
      <c r="O15" s="6">
        <v>0</v>
      </c>
      <c r="P15" s="6">
        <v>0</v>
      </c>
      <c r="Q15" s="6">
        <v>0</v>
      </c>
      <c r="R15" s="21">
        <f t="shared" si="0"/>
        <v>0</v>
      </c>
      <c r="S15" s="21">
        <f t="shared" si="1"/>
        <v>0</v>
      </c>
    </row>
    <row r="16" spans="2:20" x14ac:dyDescent="0.25">
      <c r="B16" s="4">
        <v>28</v>
      </c>
      <c r="C16" s="5" t="s">
        <v>24</v>
      </c>
      <c r="D16" s="6">
        <v>0</v>
      </c>
      <c r="E16" s="6"/>
      <c r="F16" s="6">
        <v>0</v>
      </c>
      <c r="G16" s="6">
        <v>0</v>
      </c>
      <c r="H16" s="6">
        <v>0</v>
      </c>
      <c r="I16" s="6">
        <v>0</v>
      </c>
      <c r="J16" s="6">
        <v>0</v>
      </c>
      <c r="K16" s="6">
        <v>0</v>
      </c>
      <c r="L16" s="6">
        <v>0</v>
      </c>
      <c r="M16" s="6">
        <v>0</v>
      </c>
      <c r="N16" s="6">
        <v>0</v>
      </c>
      <c r="O16" s="6">
        <v>0</v>
      </c>
      <c r="P16" s="6">
        <v>0</v>
      </c>
      <c r="Q16" s="6">
        <v>0</v>
      </c>
      <c r="R16" s="21">
        <f t="shared" si="0"/>
        <v>0</v>
      </c>
      <c r="S16" s="21">
        <f t="shared" si="1"/>
        <v>0</v>
      </c>
    </row>
    <row r="17" spans="2:19" x14ac:dyDescent="0.25">
      <c r="B17" s="4">
        <v>29</v>
      </c>
      <c r="C17" s="5" t="s">
        <v>25</v>
      </c>
      <c r="D17" s="6">
        <v>0</v>
      </c>
      <c r="E17" s="6"/>
      <c r="F17" s="6">
        <v>0</v>
      </c>
      <c r="G17" s="6">
        <v>0</v>
      </c>
      <c r="H17" s="6">
        <v>0</v>
      </c>
      <c r="I17" s="6">
        <v>0</v>
      </c>
      <c r="J17" s="6">
        <v>0</v>
      </c>
      <c r="K17" s="6">
        <v>0</v>
      </c>
      <c r="L17" s="6">
        <v>0</v>
      </c>
      <c r="M17" s="6">
        <v>0</v>
      </c>
      <c r="N17" s="6">
        <v>0</v>
      </c>
      <c r="O17" s="6">
        <v>0</v>
      </c>
      <c r="P17" s="6">
        <v>0</v>
      </c>
      <c r="Q17" s="6">
        <v>0</v>
      </c>
      <c r="R17" s="21">
        <f t="shared" si="0"/>
        <v>0</v>
      </c>
      <c r="S17" s="21">
        <f t="shared" si="1"/>
        <v>0</v>
      </c>
    </row>
    <row r="18" spans="2:19" x14ac:dyDescent="0.25">
      <c r="B18" s="4">
        <v>30</v>
      </c>
      <c r="C18" s="5" t="s">
        <v>26</v>
      </c>
      <c r="D18" s="6">
        <v>0</v>
      </c>
      <c r="E18" s="6"/>
      <c r="F18" s="6">
        <v>0</v>
      </c>
      <c r="G18" s="6">
        <v>0</v>
      </c>
      <c r="H18" s="6">
        <v>0</v>
      </c>
      <c r="I18" s="6">
        <v>0</v>
      </c>
      <c r="J18" s="6">
        <v>0</v>
      </c>
      <c r="K18" s="6">
        <v>0</v>
      </c>
      <c r="L18" s="6">
        <v>0</v>
      </c>
      <c r="M18" s="6">
        <v>0</v>
      </c>
      <c r="N18" s="6">
        <v>0</v>
      </c>
      <c r="O18" s="6">
        <v>0</v>
      </c>
      <c r="P18" s="6">
        <v>0</v>
      </c>
      <c r="Q18" s="6">
        <v>0</v>
      </c>
      <c r="R18" s="21">
        <f t="shared" si="0"/>
        <v>0</v>
      </c>
      <c r="S18" s="21">
        <f t="shared" si="1"/>
        <v>0</v>
      </c>
    </row>
    <row r="19" spans="2:19" x14ac:dyDescent="0.25">
      <c r="B19" s="4">
        <v>31</v>
      </c>
      <c r="C19" s="5" t="s">
        <v>27</v>
      </c>
      <c r="D19" s="6">
        <v>0</v>
      </c>
      <c r="E19" s="6"/>
      <c r="F19" s="6">
        <v>0</v>
      </c>
      <c r="G19" s="6">
        <v>0</v>
      </c>
      <c r="H19" s="6">
        <v>0</v>
      </c>
      <c r="I19" s="6">
        <v>0</v>
      </c>
      <c r="J19" s="6">
        <v>0</v>
      </c>
      <c r="K19" s="6">
        <v>0</v>
      </c>
      <c r="L19" s="6">
        <v>0</v>
      </c>
      <c r="M19" s="6">
        <v>0</v>
      </c>
      <c r="N19" s="6">
        <v>0</v>
      </c>
      <c r="O19" s="6">
        <v>0</v>
      </c>
      <c r="P19" s="6">
        <v>0</v>
      </c>
      <c r="Q19" s="6">
        <v>0</v>
      </c>
      <c r="R19" s="21">
        <f t="shared" si="0"/>
        <v>0</v>
      </c>
      <c r="S19" s="21">
        <f t="shared" si="1"/>
        <v>0</v>
      </c>
    </row>
    <row r="20" spans="2:19" x14ac:dyDescent="0.25">
      <c r="B20" s="4">
        <v>32</v>
      </c>
      <c r="C20" s="5" t="s">
        <v>28</v>
      </c>
      <c r="D20" s="6">
        <v>178009563</v>
      </c>
      <c r="E20" s="6">
        <f>[1]GIF!$AT$38</f>
        <v>178009563</v>
      </c>
      <c r="F20" s="6">
        <v>2782506.6</v>
      </c>
      <c r="G20" s="6">
        <v>5294879.01</v>
      </c>
      <c r="H20" s="6">
        <v>2940508.2280000001</v>
      </c>
      <c r="I20" s="6">
        <v>5037528.4939999999</v>
      </c>
      <c r="J20" s="6">
        <v>521874.42800000001</v>
      </c>
      <c r="K20" s="6">
        <v>3432304.2519999999</v>
      </c>
      <c r="L20" s="6">
        <v>5244281.3309999993</v>
      </c>
      <c r="M20" s="6">
        <v>24323281.331</v>
      </c>
      <c r="N20" s="6">
        <v>35244281.331</v>
      </c>
      <c r="O20" s="6">
        <v>39244281.331</v>
      </c>
      <c r="P20" s="6">
        <v>27230138.006000001</v>
      </c>
      <c r="Q20" s="6">
        <v>26713698.658</v>
      </c>
      <c r="R20" s="21">
        <f t="shared" si="0"/>
        <v>178009563</v>
      </c>
      <c r="S20" s="21">
        <f t="shared" si="1"/>
        <v>0</v>
      </c>
    </row>
    <row r="21" spans="2:19" x14ac:dyDescent="0.25">
      <c r="B21" s="4">
        <v>33</v>
      </c>
      <c r="C21" s="5" t="s">
        <v>29</v>
      </c>
      <c r="D21" s="6">
        <v>0</v>
      </c>
      <c r="E21" s="6"/>
      <c r="F21" s="6">
        <v>0</v>
      </c>
      <c r="G21" s="6">
        <v>0</v>
      </c>
      <c r="H21" s="6">
        <v>0</v>
      </c>
      <c r="I21" s="6"/>
      <c r="J21" s="6"/>
      <c r="K21" s="6">
        <v>0</v>
      </c>
      <c r="L21" s="6">
        <v>0</v>
      </c>
      <c r="M21" s="6">
        <v>0</v>
      </c>
      <c r="N21" s="6">
        <v>0</v>
      </c>
      <c r="O21" s="6"/>
      <c r="P21" s="6">
        <v>0</v>
      </c>
      <c r="Q21" s="6"/>
      <c r="R21" s="21">
        <f t="shared" si="0"/>
        <v>0</v>
      </c>
      <c r="S21" s="21">
        <f t="shared" si="1"/>
        <v>0</v>
      </c>
    </row>
    <row r="22" spans="2:19" x14ac:dyDescent="0.25">
      <c r="B22" s="4">
        <v>34</v>
      </c>
      <c r="C22" s="5" t="s">
        <v>30</v>
      </c>
      <c r="D22" s="6">
        <v>4053357</v>
      </c>
      <c r="E22" s="6">
        <f>[1]GIF!$AT$42</f>
        <v>4053357</v>
      </c>
      <c r="F22" s="6">
        <v>0</v>
      </c>
      <c r="G22" s="6">
        <v>0</v>
      </c>
      <c r="H22" s="6">
        <v>0</v>
      </c>
      <c r="I22" s="6">
        <v>636422.41799999995</v>
      </c>
      <c r="J22" s="6">
        <v>2724877.5380000002</v>
      </c>
      <c r="K22" s="6">
        <v>0</v>
      </c>
      <c r="L22" s="6">
        <v>0</v>
      </c>
      <c r="M22" s="6">
        <v>0</v>
      </c>
      <c r="N22" s="6">
        <v>0</v>
      </c>
      <c r="O22" s="6">
        <v>704237.58199999994</v>
      </c>
      <c r="P22" s="6">
        <v>3862595.7379999999</v>
      </c>
      <c r="Q22" s="6">
        <v>10</v>
      </c>
      <c r="R22" s="21">
        <f t="shared" si="0"/>
        <v>7928143.2760000005</v>
      </c>
      <c r="S22" s="21">
        <f t="shared" si="1"/>
        <v>3874786.2760000005</v>
      </c>
    </row>
    <row r="23" spans="2:19" x14ac:dyDescent="0.25">
      <c r="B23" s="9">
        <v>35</v>
      </c>
      <c r="C23" s="10" t="s">
        <v>31</v>
      </c>
      <c r="D23" s="6">
        <v>0</v>
      </c>
      <c r="E23" s="6"/>
      <c r="F23" s="6">
        <v>0</v>
      </c>
      <c r="G23" s="6">
        <v>0</v>
      </c>
      <c r="H23" s="6">
        <v>0</v>
      </c>
      <c r="I23" s="6"/>
      <c r="J23" s="6"/>
      <c r="K23" s="6">
        <v>0</v>
      </c>
      <c r="L23" s="6">
        <v>0</v>
      </c>
      <c r="M23" s="6">
        <v>0</v>
      </c>
      <c r="N23" s="6">
        <v>0</v>
      </c>
      <c r="O23" s="6"/>
      <c r="P23" s="6">
        <v>0</v>
      </c>
      <c r="Q23" s="6"/>
      <c r="R23" s="21">
        <f t="shared" si="0"/>
        <v>0</v>
      </c>
      <c r="S23" s="21">
        <f t="shared" si="1"/>
        <v>0</v>
      </c>
    </row>
    <row r="24" spans="2:19" s="3" customFormat="1" x14ac:dyDescent="0.25">
      <c r="B24" s="11"/>
      <c r="C24" s="12" t="s">
        <v>32</v>
      </c>
      <c r="D24" s="14">
        <f>SUM(D9:D23)</f>
        <v>265884904</v>
      </c>
      <c r="E24" s="14">
        <f>SUM(E9:E23)</f>
        <v>265490532</v>
      </c>
      <c r="F24" s="14">
        <f t="shared" ref="F24:P24" si="2">SUM(F9:F23)</f>
        <v>2906607.4240000001</v>
      </c>
      <c r="G24" s="14">
        <f t="shared" si="2"/>
        <v>8373035.9469999997</v>
      </c>
      <c r="H24" s="14">
        <f t="shared" si="2"/>
        <v>4293101.6090000002</v>
      </c>
      <c r="I24" s="14">
        <f t="shared" si="2"/>
        <v>9468703.2400000002</v>
      </c>
      <c r="J24" s="14">
        <f t="shared" si="2"/>
        <v>6437845.0460000001</v>
      </c>
      <c r="K24" s="14">
        <f t="shared" si="2"/>
        <v>12612349.998</v>
      </c>
      <c r="L24" s="14">
        <f t="shared" si="2"/>
        <v>10415331.548999999</v>
      </c>
      <c r="M24" s="14">
        <f t="shared" si="2"/>
        <v>29544659.215999998</v>
      </c>
      <c r="N24" s="14">
        <f t="shared" si="2"/>
        <v>40548009.603</v>
      </c>
      <c r="O24" s="14">
        <f t="shared" si="2"/>
        <v>45234434.561999999</v>
      </c>
      <c r="P24" s="14">
        <f t="shared" si="2"/>
        <v>36444420.392999999</v>
      </c>
      <c r="Q24" s="14">
        <f>SUM(Q9:Q23)</f>
        <v>40274370.175999999</v>
      </c>
    </row>
    <row r="25" spans="2:19" x14ac:dyDescent="0.25">
      <c r="D25" s="13"/>
      <c r="E25" s="13"/>
      <c r="F25" s="13"/>
      <c r="G25" s="13"/>
      <c r="H25" s="13"/>
      <c r="I25" s="13"/>
      <c r="J25" s="13"/>
      <c r="K25" s="13"/>
      <c r="L25" s="13"/>
      <c r="M25" s="13"/>
      <c r="N25" s="13"/>
      <c r="O25" s="13"/>
      <c r="P25" s="13"/>
      <c r="Q25" s="13"/>
    </row>
    <row r="26" spans="2:19" x14ac:dyDescent="0.25">
      <c r="B26" s="40" t="s">
        <v>84</v>
      </c>
      <c r="D26" s="13"/>
      <c r="E26" s="13"/>
      <c r="F26" s="13"/>
      <c r="G26" s="13"/>
      <c r="H26" s="13"/>
      <c r="I26" s="13"/>
      <c r="J26" s="13"/>
      <c r="K26" s="13"/>
      <c r="L26" s="13"/>
      <c r="M26" s="13"/>
      <c r="N26" s="13"/>
      <c r="O26" s="13"/>
      <c r="P26" s="13"/>
      <c r="Q26" s="15"/>
    </row>
    <row r="27" spans="2:19" x14ac:dyDescent="0.25">
      <c r="B27" s="18" t="s">
        <v>96</v>
      </c>
      <c r="F27" s="13"/>
      <c r="G27" s="13"/>
    </row>
    <row r="28" spans="2:19" x14ac:dyDescent="0.25">
      <c r="B28" s="18" t="s">
        <v>97</v>
      </c>
      <c r="F28" s="13"/>
      <c r="G28" s="13"/>
    </row>
    <row r="29" spans="2:19" x14ac:dyDescent="0.25">
      <c r="B29" s="18" t="s">
        <v>98</v>
      </c>
    </row>
    <row r="30" spans="2:19" x14ac:dyDescent="0.25">
      <c r="B30" s="18" t="s">
        <v>104</v>
      </c>
      <c r="F30" s="13"/>
      <c r="G30" s="13"/>
    </row>
    <row r="31" spans="2:19" x14ac:dyDescent="0.25">
      <c r="B31" s="18" t="s">
        <v>114</v>
      </c>
      <c r="F31" s="13"/>
      <c r="G31" s="13"/>
    </row>
    <row r="32" spans="2:19" x14ac:dyDescent="0.25">
      <c r="B32" s="1" t="s">
        <v>99</v>
      </c>
      <c r="F32" s="13"/>
      <c r="G32" s="13"/>
      <c r="Q32" s="21"/>
    </row>
    <row r="33" spans="6:7" x14ac:dyDescent="0.25">
      <c r="F33" s="13"/>
      <c r="G33" s="13"/>
    </row>
    <row r="34" spans="6:7" x14ac:dyDescent="0.25">
      <c r="F34" s="13"/>
      <c r="G34" s="13"/>
    </row>
    <row r="35" spans="6:7" x14ac:dyDescent="0.25">
      <c r="F35" s="13"/>
      <c r="G35" s="13"/>
    </row>
    <row r="36" spans="6:7" x14ac:dyDescent="0.25">
      <c r="F36" s="13"/>
      <c r="G36" s="13"/>
    </row>
    <row r="37" spans="6:7" x14ac:dyDescent="0.25">
      <c r="F37" s="13"/>
      <c r="G37" s="13"/>
    </row>
  </sheetData>
  <mergeCells count="5">
    <mergeCell ref="B1:Q1"/>
    <mergeCell ref="B2:Q2"/>
    <mergeCell ref="B3:Q3"/>
    <mergeCell ref="B4:Q4"/>
    <mergeCell ref="B5:Q5"/>
  </mergeCells>
  <pageMargins left="0.7" right="0.7" top="0.75" bottom="0.75" header="0.3" footer="0.3"/>
  <ignoredErrors>
    <ignoredError sqref="B7:C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291D4-ED3E-4D5C-BE86-FB369B3ABF71}">
  <sheetPr>
    <tabColor theme="8"/>
  </sheetPr>
  <dimension ref="B1:T39"/>
  <sheetViews>
    <sheetView showGridLines="0" zoomScale="80" zoomScaleNormal="80" workbookViewId="0">
      <selection activeCell="K35" sqref="K35"/>
    </sheetView>
  </sheetViews>
  <sheetFormatPr baseColWidth="10" defaultColWidth="11.42578125" defaultRowHeight="15" x14ac:dyDescent="0.25"/>
  <cols>
    <col min="1" max="1" width="2.7109375" style="1" customWidth="1"/>
    <col min="2" max="2" width="9.7109375" style="2" customWidth="1"/>
    <col min="3" max="3" width="43.85546875" style="1" customWidth="1"/>
    <col min="4" max="4" width="13" style="1" bestFit="1" customWidth="1"/>
    <col min="5" max="5" width="13" style="1" customWidth="1"/>
    <col min="6" max="6" width="10.85546875" style="1" bestFit="1" customWidth="1"/>
    <col min="7" max="9" width="11.28515625" style="1" bestFit="1" customWidth="1"/>
    <col min="10" max="16" width="12" style="1" bestFit="1" customWidth="1"/>
    <col min="17" max="17" width="13.7109375" style="1" bestFit="1" customWidth="1"/>
    <col min="18" max="18" width="13" style="1" hidden="1" customWidth="1"/>
    <col min="19" max="19" width="12.7109375" style="1" hidden="1" customWidth="1"/>
    <col min="20" max="20" width="0" style="1" hidden="1" customWidth="1"/>
    <col min="21" max="16384" width="11.42578125" style="1"/>
  </cols>
  <sheetData>
    <row r="1" spans="2:20" ht="15.75" x14ac:dyDescent="0.25">
      <c r="B1" s="44" t="s">
        <v>0</v>
      </c>
      <c r="C1" s="44"/>
      <c r="D1" s="44"/>
      <c r="E1" s="44"/>
      <c r="F1" s="44"/>
      <c r="G1" s="44"/>
      <c r="H1" s="44"/>
      <c r="I1" s="44"/>
      <c r="J1" s="44"/>
      <c r="K1" s="44"/>
      <c r="L1" s="44"/>
      <c r="M1" s="44"/>
      <c r="N1" s="44"/>
      <c r="O1" s="44"/>
      <c r="P1" s="44"/>
      <c r="Q1" s="44"/>
    </row>
    <row r="2" spans="2:20" ht="15.75" x14ac:dyDescent="0.25">
      <c r="B2" s="44" t="s">
        <v>75</v>
      </c>
      <c r="C2" s="44"/>
      <c r="D2" s="44"/>
      <c r="E2" s="44"/>
      <c r="F2" s="44"/>
      <c r="G2" s="44"/>
      <c r="H2" s="44"/>
      <c r="I2" s="44"/>
      <c r="J2" s="44"/>
      <c r="K2" s="44"/>
      <c r="L2" s="44"/>
      <c r="M2" s="44"/>
      <c r="N2" s="44"/>
      <c r="O2" s="44"/>
      <c r="P2" s="44"/>
      <c r="Q2" s="44"/>
    </row>
    <row r="3" spans="2:20" ht="18" x14ac:dyDescent="0.25">
      <c r="B3" s="45" t="s">
        <v>72</v>
      </c>
      <c r="C3" s="45"/>
      <c r="D3" s="45"/>
      <c r="E3" s="45"/>
      <c r="F3" s="45"/>
      <c r="G3" s="45"/>
      <c r="H3" s="45"/>
      <c r="I3" s="45"/>
      <c r="J3" s="45"/>
      <c r="K3" s="45"/>
      <c r="L3" s="45"/>
      <c r="M3" s="45"/>
      <c r="N3" s="45"/>
      <c r="O3" s="45"/>
      <c r="P3" s="45"/>
      <c r="Q3" s="45"/>
    </row>
    <row r="4" spans="2:20" ht="15.75" x14ac:dyDescent="0.25">
      <c r="B4" s="44" t="s">
        <v>68</v>
      </c>
      <c r="C4" s="44"/>
      <c r="D4" s="44"/>
      <c r="E4" s="44"/>
      <c r="F4" s="44"/>
      <c r="G4" s="44"/>
      <c r="H4" s="44"/>
      <c r="I4" s="44"/>
      <c r="J4" s="44"/>
      <c r="K4" s="44"/>
      <c r="L4" s="44"/>
      <c r="M4" s="44"/>
      <c r="N4" s="44"/>
      <c r="O4" s="44"/>
      <c r="P4" s="44"/>
      <c r="Q4" s="44"/>
    </row>
    <row r="5" spans="2:20" ht="15.75" x14ac:dyDescent="0.25">
      <c r="B5" s="46" t="s">
        <v>1</v>
      </c>
      <c r="C5" s="46"/>
      <c r="D5" s="46"/>
      <c r="E5" s="46"/>
      <c r="F5" s="46"/>
      <c r="G5" s="46"/>
      <c r="H5" s="46"/>
      <c r="I5" s="46"/>
      <c r="J5" s="46"/>
      <c r="K5" s="46"/>
      <c r="L5" s="46"/>
      <c r="M5" s="46"/>
      <c r="N5" s="46"/>
      <c r="O5" s="46"/>
      <c r="P5" s="46"/>
      <c r="Q5" s="46"/>
    </row>
    <row r="6" spans="2:20" x14ac:dyDescent="0.25">
      <c r="C6" s="2"/>
      <c r="D6" s="2"/>
      <c r="E6" s="2"/>
      <c r="F6" s="2"/>
      <c r="G6" s="2"/>
      <c r="H6" s="2"/>
      <c r="I6" s="16"/>
      <c r="J6" s="2"/>
      <c r="K6" s="2"/>
      <c r="L6" s="2"/>
      <c r="M6" s="2"/>
      <c r="N6" s="2"/>
      <c r="O6" s="2"/>
      <c r="P6" s="2"/>
      <c r="Q6" s="2"/>
    </row>
    <row r="7" spans="2:20" ht="15.75" x14ac:dyDescent="0.25">
      <c r="B7" s="19" t="s">
        <v>77</v>
      </c>
      <c r="C7" s="20" t="s">
        <v>78</v>
      </c>
      <c r="E7" s="21">
        <f>D12-E12</f>
        <v>149883</v>
      </c>
      <c r="H7" s="28"/>
    </row>
    <row r="8" spans="2:20" s="3" customFormat="1" ht="30" x14ac:dyDescent="0.25">
      <c r="B8" s="7" t="s">
        <v>2</v>
      </c>
      <c r="C8" s="8" t="s">
        <v>3</v>
      </c>
      <c r="D8" s="7" t="s">
        <v>4</v>
      </c>
      <c r="E8" s="30" t="s">
        <v>76</v>
      </c>
      <c r="F8" s="7" t="s">
        <v>5</v>
      </c>
      <c r="G8" s="7" t="s">
        <v>6</v>
      </c>
      <c r="H8" s="7" t="s">
        <v>7</v>
      </c>
      <c r="I8" s="7" t="s">
        <v>8</v>
      </c>
      <c r="J8" s="7" t="s">
        <v>9</v>
      </c>
      <c r="K8" s="7" t="s">
        <v>10</v>
      </c>
      <c r="L8" s="7" t="s">
        <v>11</v>
      </c>
      <c r="M8" s="7" t="s">
        <v>12</v>
      </c>
      <c r="N8" s="7" t="s">
        <v>13</v>
      </c>
      <c r="O8" s="7" t="s">
        <v>14</v>
      </c>
      <c r="P8" s="7" t="s">
        <v>15</v>
      </c>
      <c r="Q8" s="7" t="s">
        <v>16</v>
      </c>
    </row>
    <row r="9" spans="2:20" x14ac:dyDescent="0.25">
      <c r="B9" s="4">
        <v>21</v>
      </c>
      <c r="C9" s="5" t="s">
        <v>17</v>
      </c>
      <c r="D9" s="6">
        <v>2191684</v>
      </c>
      <c r="E9" s="6">
        <v>2191684</v>
      </c>
      <c r="F9" s="6">
        <v>0</v>
      </c>
      <c r="G9" s="6">
        <v>0</v>
      </c>
      <c r="H9" s="6">
        <v>1327.91</v>
      </c>
      <c r="I9" s="6">
        <v>5340.2160000000003</v>
      </c>
      <c r="J9" s="6">
        <v>5340.2160000000003</v>
      </c>
      <c r="K9" s="6">
        <v>12736.614</v>
      </c>
      <c r="L9" s="6">
        <v>76133.754000000001</v>
      </c>
      <c r="M9" s="6">
        <v>152267.508</v>
      </c>
      <c r="N9" s="6">
        <v>281168.50800000003</v>
      </c>
      <c r="O9" s="6">
        <v>150381.508</v>
      </c>
      <c r="P9" s="6">
        <v>149905.508</v>
      </c>
      <c r="Q9" s="6">
        <v>1357082.5079999999</v>
      </c>
      <c r="R9" s="21">
        <f>SUM(F9:Q9)</f>
        <v>2191684.25</v>
      </c>
      <c r="S9" s="21">
        <f>R9-E9</f>
        <v>0.25</v>
      </c>
    </row>
    <row r="10" spans="2:20" x14ac:dyDescent="0.25">
      <c r="B10" s="4">
        <v>22</v>
      </c>
      <c r="C10" s="5" t="s">
        <v>18</v>
      </c>
      <c r="D10" s="6">
        <v>643781</v>
      </c>
      <c r="E10" s="6">
        <v>643781</v>
      </c>
      <c r="F10" s="6">
        <v>0</v>
      </c>
      <c r="G10" s="6">
        <v>0</v>
      </c>
      <c r="H10" s="6">
        <v>0</v>
      </c>
      <c r="I10" s="6">
        <v>0</v>
      </c>
      <c r="J10" s="6">
        <v>0</v>
      </c>
      <c r="K10" s="6">
        <v>0</v>
      </c>
      <c r="L10" s="6">
        <v>18326.486333333334</v>
      </c>
      <c r="M10" s="6">
        <v>71629.833333333343</v>
      </c>
      <c r="N10" s="6">
        <v>131829.83333333331</v>
      </c>
      <c r="O10" s="6">
        <v>50459.833333333336</v>
      </c>
      <c r="P10" s="6">
        <v>135504.50733333331</v>
      </c>
      <c r="Q10" s="6">
        <v>61144.506333333338</v>
      </c>
      <c r="R10" s="21">
        <f t="shared" ref="R10:R23" si="0">SUM(F10:Q10)</f>
        <v>468894.99999999994</v>
      </c>
      <c r="S10" s="21">
        <f t="shared" ref="S10:S23" si="1">R10-E10</f>
        <v>-174886.00000000006</v>
      </c>
      <c r="T10" s="37" t="s">
        <v>80</v>
      </c>
    </row>
    <row r="11" spans="2:20" x14ac:dyDescent="0.25">
      <c r="B11" s="4">
        <v>23</v>
      </c>
      <c r="C11" s="5" t="s">
        <v>19</v>
      </c>
      <c r="D11" s="6">
        <v>58375</v>
      </c>
      <c r="E11" s="6">
        <v>58375</v>
      </c>
      <c r="F11" s="6">
        <v>0</v>
      </c>
      <c r="G11" s="6">
        <v>0</v>
      </c>
      <c r="H11" s="6">
        <v>29.745000000000001</v>
      </c>
      <c r="I11" s="6">
        <v>123.306</v>
      </c>
      <c r="J11" s="6">
        <v>123.306</v>
      </c>
      <c r="K11" s="6">
        <v>225.53899999999999</v>
      </c>
      <c r="L11" s="6">
        <v>5000</v>
      </c>
      <c r="M11" s="6">
        <v>5000</v>
      </c>
      <c r="N11" s="6">
        <v>6500</v>
      </c>
      <c r="O11" s="6">
        <v>5000</v>
      </c>
      <c r="P11" s="6">
        <v>5000</v>
      </c>
      <c r="Q11" s="6">
        <v>14500</v>
      </c>
      <c r="R11" s="21">
        <f t="shared" si="0"/>
        <v>41501.896000000001</v>
      </c>
      <c r="S11" s="21">
        <f t="shared" si="1"/>
        <v>-16873.103999999999</v>
      </c>
    </row>
    <row r="12" spans="2:20" x14ac:dyDescent="0.25">
      <c r="B12" s="4">
        <v>24</v>
      </c>
      <c r="C12" s="5" t="s">
        <v>20</v>
      </c>
      <c r="D12" s="6">
        <v>79916229</v>
      </c>
      <c r="E12" s="6">
        <v>79766346</v>
      </c>
      <c r="F12" s="6">
        <v>0</v>
      </c>
      <c r="G12" s="6">
        <v>0</v>
      </c>
      <c r="H12" s="6">
        <v>8136.915</v>
      </c>
      <c r="I12" s="6">
        <v>13177.403</v>
      </c>
      <c r="J12" s="6">
        <v>35707.239000000001</v>
      </c>
      <c r="K12" s="6">
        <v>1573922.56</v>
      </c>
      <c r="L12" s="6">
        <v>8721341</v>
      </c>
      <c r="M12" s="6">
        <v>4984009.5076069999</v>
      </c>
      <c r="N12" s="6">
        <v>29978130.935607001</v>
      </c>
      <c r="O12" s="6">
        <v>8214228.0936070001</v>
      </c>
      <c r="P12" s="6">
        <v>10466183.866606999</v>
      </c>
      <c r="Q12" s="6">
        <v>7531022.2777500004</v>
      </c>
      <c r="R12" s="21">
        <f t="shared" si="0"/>
        <v>71525859.798178002</v>
      </c>
      <c r="S12" s="21">
        <f t="shared" si="1"/>
        <v>-8240486.2018219978</v>
      </c>
    </row>
    <row r="13" spans="2:20" x14ac:dyDescent="0.25">
      <c r="B13" s="4">
        <v>25</v>
      </c>
      <c r="C13" s="5" t="s">
        <v>21</v>
      </c>
      <c r="D13" s="6">
        <v>0</v>
      </c>
      <c r="E13" s="6"/>
      <c r="F13" s="6">
        <v>0</v>
      </c>
      <c r="G13" s="6">
        <v>0</v>
      </c>
      <c r="H13" s="6">
        <v>0</v>
      </c>
      <c r="I13" s="6">
        <v>0</v>
      </c>
      <c r="J13" s="6">
        <v>0</v>
      </c>
      <c r="K13" s="6">
        <v>0</v>
      </c>
      <c r="L13" s="6">
        <v>0</v>
      </c>
      <c r="M13" s="6">
        <v>0</v>
      </c>
      <c r="N13" s="6">
        <v>0</v>
      </c>
      <c r="O13" s="6">
        <v>0</v>
      </c>
      <c r="P13" s="6">
        <v>0</v>
      </c>
      <c r="Q13" s="6">
        <v>0</v>
      </c>
      <c r="R13" s="21">
        <f t="shared" si="0"/>
        <v>0</v>
      </c>
      <c r="S13" s="21">
        <f t="shared" si="1"/>
        <v>0</v>
      </c>
    </row>
    <row r="14" spans="2:20" x14ac:dyDescent="0.25">
      <c r="B14" s="4">
        <v>26</v>
      </c>
      <c r="C14" s="5" t="s">
        <v>22</v>
      </c>
      <c r="D14" s="6">
        <v>0</v>
      </c>
      <c r="E14" s="6"/>
      <c r="F14" s="6">
        <v>0</v>
      </c>
      <c r="G14" s="6">
        <v>0</v>
      </c>
      <c r="H14" s="6">
        <v>0</v>
      </c>
      <c r="I14" s="6">
        <v>0</v>
      </c>
      <c r="J14" s="6">
        <v>0</v>
      </c>
      <c r="K14" s="6">
        <v>0</v>
      </c>
      <c r="L14" s="6">
        <v>0</v>
      </c>
      <c r="M14" s="6">
        <v>0</v>
      </c>
      <c r="N14" s="6">
        <v>0</v>
      </c>
      <c r="O14" s="6">
        <v>0</v>
      </c>
      <c r="P14" s="6">
        <v>0</v>
      </c>
      <c r="Q14" s="6">
        <v>0</v>
      </c>
      <c r="R14" s="21">
        <f t="shared" si="0"/>
        <v>0</v>
      </c>
      <c r="S14" s="21">
        <f t="shared" si="1"/>
        <v>0</v>
      </c>
    </row>
    <row r="15" spans="2:20" x14ac:dyDescent="0.25">
      <c r="B15" s="4">
        <v>27</v>
      </c>
      <c r="C15" s="5" t="s">
        <v>23</v>
      </c>
      <c r="D15" s="6">
        <v>0</v>
      </c>
      <c r="E15" s="6"/>
      <c r="F15" s="6">
        <v>0</v>
      </c>
      <c r="G15" s="6">
        <v>0</v>
      </c>
      <c r="H15" s="6">
        <v>0</v>
      </c>
      <c r="I15" s="6">
        <v>0</v>
      </c>
      <c r="J15" s="6">
        <v>0</v>
      </c>
      <c r="K15" s="6">
        <v>0</v>
      </c>
      <c r="L15" s="6">
        <v>0</v>
      </c>
      <c r="M15" s="6">
        <v>0</v>
      </c>
      <c r="N15" s="6">
        <v>0</v>
      </c>
      <c r="O15" s="6">
        <v>0</v>
      </c>
      <c r="P15" s="6">
        <v>0</v>
      </c>
      <c r="Q15" s="6">
        <v>0</v>
      </c>
      <c r="R15" s="21">
        <f t="shared" si="0"/>
        <v>0</v>
      </c>
      <c r="S15" s="21">
        <f t="shared" si="1"/>
        <v>0</v>
      </c>
    </row>
    <row r="16" spans="2:20" x14ac:dyDescent="0.25">
      <c r="B16" s="4">
        <v>28</v>
      </c>
      <c r="C16" s="5" t="s">
        <v>24</v>
      </c>
      <c r="D16" s="6">
        <v>0</v>
      </c>
      <c r="E16" s="6"/>
      <c r="F16" s="6">
        <v>0</v>
      </c>
      <c r="G16" s="6">
        <v>0</v>
      </c>
      <c r="H16" s="6">
        <v>0</v>
      </c>
      <c r="I16" s="6">
        <v>0</v>
      </c>
      <c r="J16" s="6">
        <v>0</v>
      </c>
      <c r="K16" s="6">
        <v>0</v>
      </c>
      <c r="L16" s="6">
        <v>0</v>
      </c>
      <c r="M16" s="6">
        <v>0</v>
      </c>
      <c r="N16" s="6">
        <v>0</v>
      </c>
      <c r="O16" s="6">
        <v>0</v>
      </c>
      <c r="P16" s="6">
        <v>0</v>
      </c>
      <c r="Q16" s="6">
        <v>0</v>
      </c>
      <c r="R16" s="21">
        <f t="shared" si="0"/>
        <v>0</v>
      </c>
      <c r="S16" s="21">
        <f t="shared" si="1"/>
        <v>0</v>
      </c>
    </row>
    <row r="17" spans="2:20" x14ac:dyDescent="0.25">
      <c r="B17" s="4">
        <v>29</v>
      </c>
      <c r="C17" s="5" t="s">
        <v>25</v>
      </c>
      <c r="D17" s="6">
        <v>82124</v>
      </c>
      <c r="E17" s="6">
        <v>82124</v>
      </c>
      <c r="F17" s="6">
        <v>0</v>
      </c>
      <c r="G17" s="6">
        <v>0</v>
      </c>
      <c r="H17" s="6">
        <v>18135.124</v>
      </c>
      <c r="I17" s="6">
        <v>0</v>
      </c>
      <c r="J17" s="6">
        <v>0</v>
      </c>
      <c r="K17" s="6">
        <v>0</v>
      </c>
      <c r="L17" s="6">
        <v>0</v>
      </c>
      <c r="M17" s="6">
        <v>0</v>
      </c>
      <c r="N17" s="6">
        <v>35077</v>
      </c>
      <c r="O17" s="6">
        <v>28911.876</v>
      </c>
      <c r="P17" s="6">
        <v>0</v>
      </c>
      <c r="Q17" s="6">
        <v>0</v>
      </c>
      <c r="R17" s="21">
        <f t="shared" si="0"/>
        <v>82124</v>
      </c>
      <c r="S17" s="21">
        <f t="shared" si="1"/>
        <v>0</v>
      </c>
    </row>
    <row r="18" spans="2:20" x14ac:dyDescent="0.2">
      <c r="B18" s="4">
        <v>30</v>
      </c>
      <c r="C18" s="5" t="s">
        <v>26</v>
      </c>
      <c r="D18" s="6">
        <v>10926577</v>
      </c>
      <c r="E18" s="6">
        <v>10926577</v>
      </c>
      <c r="F18" s="6">
        <v>0</v>
      </c>
      <c r="G18" s="6">
        <v>0</v>
      </c>
      <c r="H18" s="6">
        <v>0</v>
      </c>
      <c r="I18" s="6">
        <v>0</v>
      </c>
      <c r="J18" s="6">
        <v>0</v>
      </c>
      <c r="K18" s="6">
        <v>0</v>
      </c>
      <c r="L18" s="6">
        <v>0</v>
      </c>
      <c r="M18" s="6">
        <v>0</v>
      </c>
      <c r="N18" s="6">
        <v>0</v>
      </c>
      <c r="O18" s="6">
        <v>0</v>
      </c>
      <c r="P18" s="6">
        <v>0</v>
      </c>
      <c r="Q18" s="6">
        <v>0</v>
      </c>
      <c r="R18" s="21">
        <f t="shared" si="0"/>
        <v>0</v>
      </c>
      <c r="S18" s="21">
        <f t="shared" si="1"/>
        <v>-10926577</v>
      </c>
      <c r="T18" s="38" t="s">
        <v>81</v>
      </c>
    </row>
    <row r="19" spans="2:20" x14ac:dyDescent="0.25">
      <c r="B19" s="4">
        <v>31</v>
      </c>
      <c r="C19" s="5" t="s">
        <v>27</v>
      </c>
      <c r="D19" s="6">
        <v>0</v>
      </c>
      <c r="E19" s="6"/>
      <c r="F19" s="6">
        <v>0</v>
      </c>
      <c r="G19" s="6">
        <v>0</v>
      </c>
      <c r="H19" s="6">
        <v>0</v>
      </c>
      <c r="I19" s="6">
        <v>0</v>
      </c>
      <c r="J19" s="6">
        <v>0</v>
      </c>
      <c r="K19" s="6">
        <v>0</v>
      </c>
      <c r="L19" s="6">
        <v>0</v>
      </c>
      <c r="M19" s="6">
        <v>0</v>
      </c>
      <c r="N19" s="6">
        <v>0</v>
      </c>
      <c r="O19" s="6">
        <v>0</v>
      </c>
      <c r="P19" s="6">
        <v>0</v>
      </c>
      <c r="Q19" s="6">
        <v>0</v>
      </c>
      <c r="R19" s="21">
        <f t="shared" si="0"/>
        <v>0</v>
      </c>
      <c r="S19" s="21">
        <f t="shared" si="1"/>
        <v>0</v>
      </c>
    </row>
    <row r="20" spans="2:20" x14ac:dyDescent="0.2">
      <c r="B20" s="4">
        <v>32</v>
      </c>
      <c r="C20" s="5" t="s">
        <v>28</v>
      </c>
      <c r="D20" s="6">
        <v>61249322</v>
      </c>
      <c r="E20" s="6">
        <v>61249322</v>
      </c>
      <c r="F20" s="6">
        <v>0</v>
      </c>
      <c r="G20" s="6">
        <v>0</v>
      </c>
      <c r="H20" s="6">
        <v>0</v>
      </c>
      <c r="I20" s="6">
        <v>0</v>
      </c>
      <c r="J20" s="6">
        <v>0</v>
      </c>
      <c r="K20" s="6">
        <v>0</v>
      </c>
      <c r="L20" s="6">
        <v>0</v>
      </c>
      <c r="M20" s="6">
        <v>0</v>
      </c>
      <c r="N20" s="6">
        <v>8238250</v>
      </c>
      <c r="O20" s="6">
        <v>8238250</v>
      </c>
      <c r="P20" s="6">
        <v>8238250</v>
      </c>
      <c r="Q20" s="6">
        <v>8238250</v>
      </c>
      <c r="R20" s="21">
        <f t="shared" si="0"/>
        <v>32953000</v>
      </c>
      <c r="S20" s="21">
        <f t="shared" si="1"/>
        <v>-28296322</v>
      </c>
      <c r="T20" s="38" t="s">
        <v>81</v>
      </c>
    </row>
    <row r="21" spans="2:20" x14ac:dyDescent="0.25">
      <c r="B21" s="4">
        <v>33</v>
      </c>
      <c r="C21" s="5" t="s">
        <v>29</v>
      </c>
      <c r="D21" s="6">
        <v>212600</v>
      </c>
      <c r="E21" s="6">
        <v>212600</v>
      </c>
      <c r="F21" s="6">
        <v>0</v>
      </c>
      <c r="G21" s="6">
        <v>0</v>
      </c>
      <c r="H21" s="6">
        <v>0</v>
      </c>
      <c r="I21" s="6">
        <v>0</v>
      </c>
      <c r="J21" s="6">
        <v>0</v>
      </c>
      <c r="K21" s="6">
        <v>212600</v>
      </c>
      <c r="L21" s="6">
        <v>0</v>
      </c>
      <c r="M21" s="6">
        <v>0</v>
      </c>
      <c r="N21" s="6">
        <v>0</v>
      </c>
      <c r="O21" s="6">
        <v>0</v>
      </c>
      <c r="P21" s="6">
        <v>0</v>
      </c>
      <c r="Q21" s="6">
        <v>0</v>
      </c>
      <c r="R21" s="21">
        <f t="shared" si="0"/>
        <v>212600</v>
      </c>
      <c r="S21" s="21">
        <f t="shared" si="1"/>
        <v>0</v>
      </c>
    </row>
    <row r="22" spans="2:20" x14ac:dyDescent="0.25">
      <c r="B22" s="4">
        <v>34</v>
      </c>
      <c r="C22" s="5" t="s">
        <v>30</v>
      </c>
      <c r="D22" s="6">
        <v>10</v>
      </c>
      <c r="E22" s="6">
        <v>10</v>
      </c>
      <c r="F22" s="6">
        <v>0</v>
      </c>
      <c r="G22" s="6">
        <v>0</v>
      </c>
      <c r="H22" s="6">
        <v>0</v>
      </c>
      <c r="I22" s="6">
        <v>0</v>
      </c>
      <c r="J22" s="6">
        <v>0</v>
      </c>
      <c r="K22" s="6">
        <v>0</v>
      </c>
      <c r="L22" s="6">
        <v>0</v>
      </c>
      <c r="M22" s="6">
        <v>0</v>
      </c>
      <c r="N22" s="6">
        <v>0</v>
      </c>
      <c r="O22" s="6">
        <v>0</v>
      </c>
      <c r="P22" s="6">
        <v>0</v>
      </c>
      <c r="Q22" s="6">
        <v>0</v>
      </c>
      <c r="R22" s="21">
        <f t="shared" si="0"/>
        <v>0</v>
      </c>
      <c r="S22" s="21">
        <f t="shared" si="1"/>
        <v>-10</v>
      </c>
    </row>
    <row r="23" spans="2:20" x14ac:dyDescent="0.25">
      <c r="B23" s="9">
        <v>35</v>
      </c>
      <c r="C23" s="10" t="s">
        <v>31</v>
      </c>
      <c r="D23" s="6">
        <v>0</v>
      </c>
      <c r="E23" s="6"/>
      <c r="F23" s="6">
        <v>0</v>
      </c>
      <c r="G23" s="6">
        <v>0</v>
      </c>
      <c r="H23" s="6">
        <v>0</v>
      </c>
      <c r="I23" s="6">
        <v>0</v>
      </c>
      <c r="J23" s="6">
        <v>0</v>
      </c>
      <c r="K23" s="6">
        <v>0</v>
      </c>
      <c r="L23" s="6">
        <v>0</v>
      </c>
      <c r="M23" s="6">
        <v>0</v>
      </c>
      <c r="N23" s="6">
        <v>0</v>
      </c>
      <c r="O23" s="6">
        <v>0</v>
      </c>
      <c r="P23" s="6">
        <v>0</v>
      </c>
      <c r="Q23" s="6">
        <v>0</v>
      </c>
      <c r="R23" s="21">
        <f t="shared" si="0"/>
        <v>0</v>
      </c>
      <c r="S23" s="21">
        <f t="shared" si="1"/>
        <v>0</v>
      </c>
    </row>
    <row r="24" spans="2:20" s="3" customFormat="1" x14ac:dyDescent="0.25">
      <c r="B24" s="11"/>
      <c r="C24" s="12" t="s">
        <v>32</v>
      </c>
      <c r="D24" s="14">
        <f>SUM(D9:D23)</f>
        <v>155280702</v>
      </c>
      <c r="E24" s="14">
        <f>SUM(E9:E23)</f>
        <v>155130819</v>
      </c>
      <c r="F24" s="14">
        <f t="shared" ref="F24:P24" si="2">SUM(F9:F23)</f>
        <v>0</v>
      </c>
      <c r="G24" s="14">
        <f t="shared" si="2"/>
        <v>0</v>
      </c>
      <c r="H24" s="14">
        <f t="shared" si="2"/>
        <v>27629.694</v>
      </c>
      <c r="I24" s="14">
        <f t="shared" si="2"/>
        <v>18640.924999999999</v>
      </c>
      <c r="J24" s="14">
        <f t="shared" si="2"/>
        <v>41170.760999999999</v>
      </c>
      <c r="K24" s="14">
        <f t="shared" si="2"/>
        <v>1799484.713</v>
      </c>
      <c r="L24" s="14">
        <f t="shared" si="2"/>
        <v>8820801.2403333336</v>
      </c>
      <c r="M24" s="14">
        <f t="shared" si="2"/>
        <v>5212906.8489403334</v>
      </c>
      <c r="N24" s="14">
        <f t="shared" si="2"/>
        <v>38670956.276940331</v>
      </c>
      <c r="O24" s="14">
        <f t="shared" si="2"/>
        <v>16687231.310940333</v>
      </c>
      <c r="P24" s="14">
        <f t="shared" si="2"/>
        <v>18994843.881940335</v>
      </c>
      <c r="Q24" s="14">
        <f>SUM(Q9:Q23)</f>
        <v>17201999.292083334</v>
      </c>
    </row>
    <row r="25" spans="2:20" x14ac:dyDescent="0.25">
      <c r="D25" s="13"/>
      <c r="E25" s="13"/>
      <c r="F25" s="13"/>
      <c r="G25" s="13"/>
      <c r="H25" s="13"/>
      <c r="I25" s="13"/>
      <c r="J25" s="13"/>
      <c r="K25" s="13"/>
      <c r="L25" s="13"/>
      <c r="M25" s="13"/>
      <c r="N25" s="13"/>
      <c r="O25" s="13"/>
      <c r="P25" s="13"/>
      <c r="Q25" s="13"/>
    </row>
    <row r="26" spans="2:20" x14ac:dyDescent="0.25">
      <c r="B26" s="40" t="s">
        <v>84</v>
      </c>
      <c r="D26" s="13"/>
      <c r="E26" s="13"/>
      <c r="F26" s="13"/>
      <c r="G26" s="13"/>
      <c r="H26" s="13"/>
      <c r="I26" s="13"/>
      <c r="J26" s="13"/>
      <c r="K26" s="13"/>
      <c r="L26" s="13"/>
      <c r="M26" s="13"/>
      <c r="N26" s="13"/>
      <c r="O26" s="13"/>
      <c r="P26" s="13"/>
      <c r="Q26" s="15"/>
    </row>
    <row r="27" spans="2:20" x14ac:dyDescent="0.25">
      <c r="B27" s="18" t="s">
        <v>108</v>
      </c>
      <c r="F27" s="13"/>
      <c r="G27" s="13"/>
      <c r="Q27" s="21"/>
    </row>
    <row r="28" spans="2:20" x14ac:dyDescent="0.25">
      <c r="B28" s="18" t="s">
        <v>112</v>
      </c>
      <c r="F28" s="13"/>
      <c r="G28" s="13"/>
    </row>
    <row r="29" spans="2:20" x14ac:dyDescent="0.25">
      <c r="B29" s="18" t="s">
        <v>113</v>
      </c>
      <c r="F29" s="13"/>
      <c r="G29" s="13"/>
    </row>
    <row r="30" spans="2:20" x14ac:dyDescent="0.25">
      <c r="B30" s="18" t="s">
        <v>109</v>
      </c>
      <c r="F30" s="13"/>
      <c r="G30" s="13"/>
    </row>
    <row r="31" spans="2:20" x14ac:dyDescent="0.25">
      <c r="B31" s="18" t="s">
        <v>110</v>
      </c>
      <c r="F31" s="13"/>
      <c r="G31" s="13"/>
    </row>
    <row r="32" spans="2:20" x14ac:dyDescent="0.25">
      <c r="F32" s="13"/>
      <c r="G32" s="13"/>
    </row>
    <row r="33" spans="6:7" x14ac:dyDescent="0.25">
      <c r="F33" s="13"/>
      <c r="G33" s="13"/>
    </row>
    <row r="34" spans="6:7" x14ac:dyDescent="0.25">
      <c r="F34" s="13"/>
      <c r="G34" s="13"/>
    </row>
    <row r="35" spans="6:7" x14ac:dyDescent="0.25">
      <c r="F35" s="13"/>
      <c r="G35" s="13"/>
    </row>
    <row r="36" spans="6:7" x14ac:dyDescent="0.25">
      <c r="F36" s="13"/>
      <c r="G36" s="13"/>
    </row>
    <row r="37" spans="6:7" x14ac:dyDescent="0.25">
      <c r="F37" s="13"/>
      <c r="G37" s="13"/>
    </row>
    <row r="38" spans="6:7" x14ac:dyDescent="0.25">
      <c r="F38" s="13"/>
      <c r="G38" s="13"/>
    </row>
    <row r="39" spans="6:7" x14ac:dyDescent="0.25">
      <c r="F39" s="13"/>
      <c r="G39" s="13"/>
    </row>
  </sheetData>
  <mergeCells count="5">
    <mergeCell ref="B1:Q1"/>
    <mergeCell ref="B2:Q2"/>
    <mergeCell ref="B3:Q3"/>
    <mergeCell ref="B4:Q4"/>
    <mergeCell ref="B5:Q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24BF-CEB7-44B5-BFC8-BB5170212E7D}">
  <sheetPr>
    <tabColor theme="8"/>
  </sheetPr>
  <dimension ref="B1:T29"/>
  <sheetViews>
    <sheetView showGridLines="0" zoomScale="80" zoomScaleNormal="80" workbookViewId="0">
      <selection activeCell="G34" sqref="G34"/>
    </sheetView>
  </sheetViews>
  <sheetFormatPr baseColWidth="10" defaultColWidth="11.42578125" defaultRowHeight="15" x14ac:dyDescent="0.25"/>
  <cols>
    <col min="1" max="1" width="2.7109375" style="1" customWidth="1"/>
    <col min="2" max="2" width="9.7109375" style="2" customWidth="1"/>
    <col min="3" max="3" width="43.85546875" style="1" customWidth="1"/>
    <col min="4" max="4" width="12" style="1" bestFit="1" customWidth="1"/>
    <col min="5" max="5" width="12" style="1" customWidth="1"/>
    <col min="6" max="7" width="9.28515625" style="1" bestFit="1" customWidth="1"/>
    <col min="8" max="9" width="10.85546875" style="1" bestFit="1" customWidth="1"/>
    <col min="10" max="10" width="9.28515625" style="1" bestFit="1" customWidth="1"/>
    <col min="11" max="13" width="10.85546875" style="1" bestFit="1" customWidth="1"/>
    <col min="14" max="14" width="11.42578125" style="1" bestFit="1" customWidth="1"/>
    <col min="15" max="15" width="10.85546875" style="1" bestFit="1" customWidth="1"/>
    <col min="16" max="17" width="12" style="1" bestFit="1" customWidth="1"/>
    <col min="18" max="18" width="12" style="1" hidden="1" customWidth="1"/>
    <col min="19" max="19" width="12.7109375" style="1" hidden="1" customWidth="1"/>
    <col min="20" max="20" width="0" style="1" hidden="1" customWidth="1"/>
    <col min="21" max="16384" width="11.42578125" style="1"/>
  </cols>
  <sheetData>
    <row r="1" spans="2:20" ht="15.75" x14ac:dyDescent="0.25">
      <c r="B1" s="44" t="s">
        <v>0</v>
      </c>
      <c r="C1" s="44"/>
      <c r="D1" s="44"/>
      <c r="E1" s="44"/>
      <c r="F1" s="44"/>
      <c r="G1" s="44"/>
      <c r="H1" s="44"/>
      <c r="I1" s="44"/>
      <c r="J1" s="44"/>
      <c r="K1" s="44"/>
      <c r="L1" s="44"/>
      <c r="M1" s="44"/>
      <c r="N1" s="44"/>
      <c r="O1" s="44"/>
      <c r="P1" s="44"/>
      <c r="Q1" s="44"/>
    </row>
    <row r="2" spans="2:20" ht="15.75" x14ac:dyDescent="0.25">
      <c r="B2" s="44" t="s">
        <v>75</v>
      </c>
      <c r="C2" s="44"/>
      <c r="D2" s="44"/>
      <c r="E2" s="44"/>
      <c r="F2" s="44"/>
      <c r="G2" s="44"/>
      <c r="H2" s="44"/>
      <c r="I2" s="44"/>
      <c r="J2" s="44"/>
      <c r="K2" s="44"/>
      <c r="L2" s="44"/>
      <c r="M2" s="44"/>
      <c r="N2" s="44"/>
      <c r="O2" s="44"/>
      <c r="P2" s="44"/>
      <c r="Q2" s="44"/>
    </row>
    <row r="3" spans="2:20" ht="18" x14ac:dyDescent="0.25">
      <c r="B3" s="45" t="s">
        <v>72</v>
      </c>
      <c r="C3" s="45"/>
      <c r="D3" s="45"/>
      <c r="E3" s="45"/>
      <c r="F3" s="45"/>
      <c r="G3" s="45"/>
      <c r="H3" s="45"/>
      <c r="I3" s="45"/>
      <c r="J3" s="45"/>
      <c r="K3" s="45"/>
      <c r="L3" s="45"/>
      <c r="M3" s="45"/>
      <c r="N3" s="45"/>
      <c r="O3" s="45"/>
      <c r="P3" s="45"/>
      <c r="Q3" s="45"/>
    </row>
    <row r="4" spans="2:20" ht="15.75" x14ac:dyDescent="0.25">
      <c r="B4" s="44" t="s">
        <v>68</v>
      </c>
      <c r="C4" s="44"/>
      <c r="D4" s="44"/>
      <c r="E4" s="44"/>
      <c r="F4" s="44"/>
      <c r="G4" s="44"/>
      <c r="H4" s="44"/>
      <c r="I4" s="44"/>
      <c r="J4" s="44"/>
      <c r="K4" s="44"/>
      <c r="L4" s="44"/>
      <c r="M4" s="44"/>
      <c r="N4" s="44"/>
      <c r="O4" s="44"/>
      <c r="P4" s="44"/>
      <c r="Q4" s="44"/>
    </row>
    <row r="5" spans="2:20" ht="15.75" x14ac:dyDescent="0.25">
      <c r="B5" s="46" t="s">
        <v>1</v>
      </c>
      <c r="C5" s="46"/>
      <c r="D5" s="46"/>
      <c r="E5" s="46"/>
      <c r="F5" s="46"/>
      <c r="G5" s="46"/>
      <c r="H5" s="46"/>
      <c r="I5" s="46"/>
      <c r="J5" s="46"/>
      <c r="K5" s="46"/>
      <c r="L5" s="46"/>
      <c r="M5" s="46"/>
      <c r="N5" s="46"/>
      <c r="O5" s="46"/>
      <c r="P5" s="46"/>
      <c r="Q5" s="46"/>
    </row>
    <row r="6" spans="2:20" x14ac:dyDescent="0.25">
      <c r="C6" s="2"/>
      <c r="D6" s="2"/>
      <c r="E6" s="2"/>
      <c r="F6" s="2"/>
      <c r="G6" s="2"/>
      <c r="H6" s="2"/>
      <c r="I6" s="16"/>
      <c r="J6" s="2"/>
      <c r="K6" s="2"/>
      <c r="L6" s="2"/>
      <c r="M6" s="2"/>
      <c r="N6" s="2"/>
      <c r="O6" s="2"/>
      <c r="P6" s="2"/>
      <c r="Q6" s="2"/>
    </row>
    <row r="7" spans="2:20" ht="15.75" x14ac:dyDescent="0.25">
      <c r="B7" s="19" t="s">
        <v>56</v>
      </c>
      <c r="C7" s="20" t="s">
        <v>57</v>
      </c>
      <c r="D7" s="21">
        <f>D12-E12</f>
        <v>5620</v>
      </c>
    </row>
    <row r="8" spans="2:20" s="3" customFormat="1" ht="30" x14ac:dyDescent="0.25">
      <c r="B8" s="7" t="s">
        <v>2</v>
      </c>
      <c r="C8" s="8" t="s">
        <v>3</v>
      </c>
      <c r="D8" s="7" t="s">
        <v>4</v>
      </c>
      <c r="E8" s="30" t="s">
        <v>76</v>
      </c>
      <c r="F8" s="7" t="s">
        <v>5</v>
      </c>
      <c r="G8" s="7" t="s">
        <v>6</v>
      </c>
      <c r="H8" s="7" t="s">
        <v>7</v>
      </c>
      <c r="I8" s="7" t="s">
        <v>8</v>
      </c>
      <c r="J8" s="7" t="s">
        <v>9</v>
      </c>
      <c r="K8" s="7" t="s">
        <v>10</v>
      </c>
      <c r="L8" s="7" t="s">
        <v>11</v>
      </c>
      <c r="M8" s="7" t="s">
        <v>12</v>
      </c>
      <c r="N8" s="7" t="s">
        <v>13</v>
      </c>
      <c r="O8" s="7" t="s">
        <v>14</v>
      </c>
      <c r="P8" s="7" t="s">
        <v>15</v>
      </c>
      <c r="Q8" s="7" t="s">
        <v>16</v>
      </c>
      <c r="S8" s="31"/>
    </row>
    <row r="9" spans="2:20" x14ac:dyDescent="0.25">
      <c r="B9" s="4">
        <v>21</v>
      </c>
      <c r="C9" s="5" t="s">
        <v>17</v>
      </c>
      <c r="D9" s="6">
        <v>2320789</v>
      </c>
      <c r="E9" s="6">
        <v>2320789</v>
      </c>
      <c r="F9" s="29">
        <v>123741.159</v>
      </c>
      <c r="G9" s="29">
        <v>108966.848</v>
      </c>
      <c r="H9" s="6">
        <v>238782.709</v>
      </c>
      <c r="I9" s="6">
        <v>125364.898</v>
      </c>
      <c r="J9" s="6">
        <v>112699.845</v>
      </c>
      <c r="K9" s="6">
        <v>228100.58499999999</v>
      </c>
      <c r="L9" s="6">
        <v>214201.60800000001</v>
      </c>
      <c r="M9" s="6">
        <v>212176.60800000001</v>
      </c>
      <c r="N9" s="6">
        <v>264203.77799999999</v>
      </c>
      <c r="O9" s="6">
        <v>212283.60800000001</v>
      </c>
      <c r="P9" s="6">
        <v>211201.60800000001</v>
      </c>
      <c r="Q9" s="6">
        <v>339015.44099999964</v>
      </c>
      <c r="R9" s="21">
        <f>SUM(F9:Q9)</f>
        <v>2390738.6949999994</v>
      </c>
      <c r="S9" s="21">
        <f>R9-E9</f>
        <v>69949.694999999367</v>
      </c>
      <c r="T9" s="1" t="s">
        <v>82</v>
      </c>
    </row>
    <row r="10" spans="2:20" x14ac:dyDescent="0.25">
      <c r="B10" s="4">
        <v>22</v>
      </c>
      <c r="C10" s="5" t="s">
        <v>18</v>
      </c>
      <c r="D10" s="6">
        <v>892626</v>
      </c>
      <c r="E10" s="6">
        <v>892626</v>
      </c>
      <c r="F10" s="29">
        <v>8163.5079999999998</v>
      </c>
      <c r="G10" s="29">
        <v>11491.699000000001</v>
      </c>
      <c r="H10" s="6">
        <v>47460.694000000003</v>
      </c>
      <c r="I10" s="6">
        <v>38691.680999999997</v>
      </c>
      <c r="J10" s="6">
        <v>21030.042000000001</v>
      </c>
      <c r="K10" s="6">
        <v>42263.642999999996</v>
      </c>
      <c r="L10" s="6">
        <v>89379.093999999997</v>
      </c>
      <c r="M10" s="6">
        <v>98598</v>
      </c>
      <c r="N10" s="6">
        <v>149579</v>
      </c>
      <c r="O10" s="6">
        <v>98597</v>
      </c>
      <c r="P10" s="6">
        <v>109684</v>
      </c>
      <c r="Q10" s="6">
        <v>177687.639</v>
      </c>
      <c r="R10" s="21">
        <f t="shared" ref="R10:R23" si="0">SUM(F10:Q10)</f>
        <v>892626</v>
      </c>
      <c r="S10" s="21">
        <f t="shared" ref="S10:S23" si="1">R10-E10</f>
        <v>0</v>
      </c>
    </row>
    <row r="11" spans="2:20" x14ac:dyDescent="0.25">
      <c r="B11" s="4">
        <v>23</v>
      </c>
      <c r="C11" s="5" t="s">
        <v>19</v>
      </c>
      <c r="D11" s="6">
        <v>53071</v>
      </c>
      <c r="E11" s="6">
        <v>53071</v>
      </c>
      <c r="F11" s="29">
        <v>10621.023999999999</v>
      </c>
      <c r="G11" s="29">
        <v>16038.955</v>
      </c>
      <c r="H11" s="6">
        <v>3906.5520000000001</v>
      </c>
      <c r="I11" s="6">
        <v>4416.1729999999998</v>
      </c>
      <c r="J11" s="6">
        <v>2833.0610000000001</v>
      </c>
      <c r="K11" s="6">
        <v>4455.585</v>
      </c>
      <c r="L11" s="6">
        <v>3552.473</v>
      </c>
      <c r="M11" s="6">
        <v>3552.473</v>
      </c>
      <c r="N11" s="6">
        <v>6779.027</v>
      </c>
      <c r="O11" s="6">
        <v>3552.473</v>
      </c>
      <c r="P11" s="6">
        <v>3552.473</v>
      </c>
      <c r="Q11" s="6">
        <v>6916.3589999999967</v>
      </c>
      <c r="R11" s="21">
        <f t="shared" si="0"/>
        <v>70176.627999999997</v>
      </c>
      <c r="S11" s="21">
        <f t="shared" si="1"/>
        <v>17105.627999999997</v>
      </c>
      <c r="T11" s="1" t="s">
        <v>82</v>
      </c>
    </row>
    <row r="12" spans="2:20" x14ac:dyDescent="0.25">
      <c r="B12" s="4">
        <v>24</v>
      </c>
      <c r="C12" s="5" t="s">
        <v>20</v>
      </c>
      <c r="D12" s="6">
        <v>38631233</v>
      </c>
      <c r="E12" s="6">
        <v>38625613</v>
      </c>
      <c r="F12" s="29">
        <v>4245.84</v>
      </c>
      <c r="G12" s="29">
        <v>18245.84</v>
      </c>
      <c r="H12" s="6">
        <v>516758.53500000003</v>
      </c>
      <c r="I12" s="6">
        <v>299943.429</v>
      </c>
      <c r="J12" s="6">
        <v>423466.69099999999</v>
      </c>
      <c r="K12" s="6">
        <v>4066867.7960000001</v>
      </c>
      <c r="L12" s="6">
        <v>2595554.773</v>
      </c>
      <c r="M12" s="6">
        <v>1626752.3560000001</v>
      </c>
      <c r="N12" s="6">
        <v>8901299.9690000005</v>
      </c>
      <c r="O12" s="6">
        <v>2571010.432</v>
      </c>
      <c r="P12" s="6">
        <v>2272438.9670000002</v>
      </c>
      <c r="Q12" s="6">
        <v>15329028.371999998</v>
      </c>
      <c r="R12" s="21">
        <f t="shared" si="0"/>
        <v>38625613</v>
      </c>
      <c r="S12" s="21">
        <f t="shared" si="1"/>
        <v>0</v>
      </c>
    </row>
    <row r="13" spans="2:20" x14ac:dyDescent="0.25">
      <c r="B13" s="4">
        <v>25</v>
      </c>
      <c r="C13" s="5" t="s">
        <v>21</v>
      </c>
      <c r="D13" s="29">
        <v>0</v>
      </c>
      <c r="E13" s="29">
        <v>93326</v>
      </c>
      <c r="F13" s="29">
        <v>93036.290999999997</v>
      </c>
      <c r="G13" s="29">
        <v>288.41000000000003</v>
      </c>
      <c r="H13" s="6">
        <v>0</v>
      </c>
      <c r="I13" s="6">
        <v>0</v>
      </c>
      <c r="J13" s="6">
        <v>329245.87</v>
      </c>
      <c r="K13" s="6">
        <v>0</v>
      </c>
      <c r="L13" s="6">
        <v>0</v>
      </c>
      <c r="M13" s="6">
        <v>0</v>
      </c>
      <c r="N13" s="6">
        <v>0</v>
      </c>
      <c r="O13" s="6">
        <v>0</v>
      </c>
      <c r="P13" s="6">
        <v>0</v>
      </c>
      <c r="Q13" s="6">
        <v>0</v>
      </c>
      <c r="R13" s="21">
        <f t="shared" si="0"/>
        <v>422570.571</v>
      </c>
      <c r="S13" s="21">
        <f t="shared" si="1"/>
        <v>329244.571</v>
      </c>
    </row>
    <row r="14" spans="2:20" x14ac:dyDescent="0.25">
      <c r="B14" s="4">
        <v>26</v>
      </c>
      <c r="C14" s="5" t="s">
        <v>22</v>
      </c>
      <c r="D14" s="29">
        <v>10</v>
      </c>
      <c r="E14" s="29">
        <v>5630</v>
      </c>
      <c r="F14" s="29">
        <v>0</v>
      </c>
      <c r="G14" s="29">
        <v>0</v>
      </c>
      <c r="H14" s="6"/>
      <c r="I14" s="6"/>
      <c r="J14" s="6"/>
      <c r="K14" s="6"/>
      <c r="L14" s="6">
        <v>5620</v>
      </c>
      <c r="M14" s="6"/>
      <c r="N14" s="6"/>
      <c r="O14" s="6"/>
      <c r="P14" s="6"/>
      <c r="Q14" s="6">
        <v>10</v>
      </c>
      <c r="R14" s="21">
        <f t="shared" si="0"/>
        <v>5630</v>
      </c>
      <c r="S14" s="21">
        <f t="shared" si="1"/>
        <v>0</v>
      </c>
    </row>
    <row r="15" spans="2:20" x14ac:dyDescent="0.25">
      <c r="B15" s="4">
        <v>27</v>
      </c>
      <c r="C15" s="5" t="s">
        <v>23</v>
      </c>
      <c r="D15" s="29">
        <v>0</v>
      </c>
      <c r="E15" s="29"/>
      <c r="F15" s="29"/>
      <c r="G15" s="29"/>
      <c r="H15" s="6"/>
      <c r="I15" s="6"/>
      <c r="J15" s="6"/>
      <c r="K15" s="6"/>
      <c r="L15" s="6"/>
      <c r="M15" s="6"/>
      <c r="N15" s="6"/>
      <c r="O15" s="6"/>
      <c r="P15" s="6"/>
      <c r="Q15" s="6"/>
      <c r="R15" s="21">
        <f t="shared" si="0"/>
        <v>0</v>
      </c>
      <c r="S15" s="21">
        <f t="shared" si="1"/>
        <v>0</v>
      </c>
    </row>
    <row r="16" spans="2:20" x14ac:dyDescent="0.25">
      <c r="B16" s="4">
        <v>28</v>
      </c>
      <c r="C16" s="5" t="s">
        <v>24</v>
      </c>
      <c r="D16" s="29">
        <v>0</v>
      </c>
      <c r="E16" s="29"/>
      <c r="F16" s="29"/>
      <c r="G16" s="29"/>
      <c r="H16" s="6"/>
      <c r="I16" s="6"/>
      <c r="J16" s="6"/>
      <c r="K16" s="6"/>
      <c r="L16" s="6"/>
      <c r="M16" s="6"/>
      <c r="N16" s="6"/>
      <c r="O16" s="6"/>
      <c r="P16" s="6"/>
      <c r="Q16" s="6"/>
      <c r="R16" s="21">
        <f t="shared" si="0"/>
        <v>0</v>
      </c>
      <c r="S16" s="21">
        <f t="shared" si="1"/>
        <v>0</v>
      </c>
    </row>
    <row r="17" spans="2:19" x14ac:dyDescent="0.25">
      <c r="B17" s="4">
        <v>29</v>
      </c>
      <c r="C17" s="5" t="s">
        <v>25</v>
      </c>
      <c r="D17" s="29">
        <v>0</v>
      </c>
      <c r="E17" s="29"/>
      <c r="F17" s="29"/>
      <c r="G17" s="29"/>
      <c r="H17" s="6"/>
      <c r="I17" s="6"/>
      <c r="J17" s="6"/>
      <c r="K17" s="6"/>
      <c r="L17" s="6"/>
      <c r="M17" s="6"/>
      <c r="N17" s="6"/>
      <c r="O17" s="6"/>
      <c r="P17" s="6"/>
      <c r="Q17" s="6"/>
      <c r="R17" s="21">
        <f t="shared" si="0"/>
        <v>0</v>
      </c>
      <c r="S17" s="21">
        <f t="shared" si="1"/>
        <v>0</v>
      </c>
    </row>
    <row r="18" spans="2:19" x14ac:dyDescent="0.25">
      <c r="B18" s="4">
        <v>30</v>
      </c>
      <c r="C18" s="5" t="s">
        <v>26</v>
      </c>
      <c r="D18" s="29">
        <v>0</v>
      </c>
      <c r="E18" s="29"/>
      <c r="F18" s="29"/>
      <c r="G18" s="29"/>
      <c r="H18" s="6"/>
      <c r="I18" s="6"/>
      <c r="J18" s="6"/>
      <c r="K18" s="6"/>
      <c r="L18" s="6"/>
      <c r="M18" s="6"/>
      <c r="N18" s="6"/>
      <c r="O18" s="6"/>
      <c r="P18" s="6"/>
      <c r="Q18" s="6"/>
      <c r="R18" s="21">
        <f t="shared" si="0"/>
        <v>0</v>
      </c>
      <c r="S18" s="21">
        <f t="shared" si="1"/>
        <v>0</v>
      </c>
    </row>
    <row r="19" spans="2:19" x14ac:dyDescent="0.25">
      <c r="B19" s="4">
        <v>31</v>
      </c>
      <c r="C19" s="5" t="s">
        <v>27</v>
      </c>
      <c r="D19" s="29">
        <v>0</v>
      </c>
      <c r="E19" s="29"/>
      <c r="F19" s="29"/>
      <c r="G19" s="29"/>
      <c r="H19" s="6"/>
      <c r="I19" s="6"/>
      <c r="J19" s="6"/>
      <c r="K19" s="6"/>
      <c r="L19" s="6"/>
      <c r="M19" s="6"/>
      <c r="N19" s="6"/>
      <c r="O19" s="6"/>
      <c r="P19" s="6"/>
      <c r="Q19" s="6"/>
      <c r="R19" s="21">
        <f t="shared" si="0"/>
        <v>0</v>
      </c>
      <c r="S19" s="21">
        <f t="shared" si="1"/>
        <v>0</v>
      </c>
    </row>
    <row r="20" spans="2:19" x14ac:dyDescent="0.25">
      <c r="B20" s="4">
        <v>32</v>
      </c>
      <c r="C20" s="5" t="s">
        <v>28</v>
      </c>
      <c r="D20" s="29">
        <v>0</v>
      </c>
      <c r="E20" s="29"/>
      <c r="F20" s="29"/>
      <c r="G20" s="29"/>
      <c r="H20" s="6"/>
      <c r="I20" s="6"/>
      <c r="J20" s="6"/>
      <c r="K20" s="6"/>
      <c r="L20" s="6"/>
      <c r="M20" s="6"/>
      <c r="N20" s="6"/>
      <c r="O20" s="6"/>
      <c r="P20" s="6"/>
      <c r="Q20" s="6"/>
      <c r="R20" s="21">
        <f t="shared" si="0"/>
        <v>0</v>
      </c>
      <c r="S20" s="21">
        <f t="shared" si="1"/>
        <v>0</v>
      </c>
    </row>
    <row r="21" spans="2:19" x14ac:dyDescent="0.25">
      <c r="B21" s="4">
        <v>33</v>
      </c>
      <c r="C21" s="5" t="s">
        <v>29</v>
      </c>
      <c r="D21" s="29">
        <v>0</v>
      </c>
      <c r="E21" s="29"/>
      <c r="F21" s="29"/>
      <c r="G21" s="29"/>
      <c r="H21" s="6"/>
      <c r="I21" s="6"/>
      <c r="J21" s="6"/>
      <c r="K21" s="6"/>
      <c r="L21" s="6"/>
      <c r="M21" s="6"/>
      <c r="N21" s="6"/>
      <c r="O21" s="6"/>
      <c r="P21" s="6"/>
      <c r="Q21" s="6"/>
      <c r="R21" s="21">
        <f t="shared" si="0"/>
        <v>0</v>
      </c>
      <c r="S21" s="21">
        <f t="shared" si="1"/>
        <v>0</v>
      </c>
    </row>
    <row r="22" spans="2:19" x14ac:dyDescent="0.25">
      <c r="B22" s="4">
        <v>34</v>
      </c>
      <c r="C22" s="5" t="s">
        <v>30</v>
      </c>
      <c r="D22" s="29">
        <v>10</v>
      </c>
      <c r="E22" s="29">
        <v>10</v>
      </c>
      <c r="F22" s="29">
        <v>0</v>
      </c>
      <c r="G22" s="29">
        <v>0</v>
      </c>
      <c r="H22" s="6"/>
      <c r="I22" s="6"/>
      <c r="J22" s="6"/>
      <c r="K22" s="6"/>
      <c r="L22" s="6"/>
      <c r="M22" s="6"/>
      <c r="N22" s="6"/>
      <c r="O22" s="6"/>
      <c r="P22" s="6"/>
      <c r="Q22" s="6">
        <v>10</v>
      </c>
      <c r="R22" s="21">
        <f t="shared" si="0"/>
        <v>10</v>
      </c>
      <c r="S22" s="21">
        <f t="shared" si="1"/>
        <v>0</v>
      </c>
    </row>
    <row r="23" spans="2:19" x14ac:dyDescent="0.25">
      <c r="B23" s="9">
        <v>35</v>
      </c>
      <c r="C23" s="10" t="s">
        <v>31</v>
      </c>
      <c r="D23" s="29">
        <v>0</v>
      </c>
      <c r="E23" s="29"/>
      <c r="F23" s="29"/>
      <c r="G23" s="29"/>
      <c r="H23" s="6"/>
      <c r="I23" s="6"/>
      <c r="J23" s="6"/>
      <c r="K23" s="6"/>
      <c r="L23" s="6"/>
      <c r="M23" s="6"/>
      <c r="N23" s="6"/>
      <c r="O23" s="6"/>
      <c r="P23" s="6"/>
      <c r="Q23" s="6"/>
      <c r="R23" s="21">
        <f t="shared" si="0"/>
        <v>0</v>
      </c>
      <c r="S23" s="21">
        <f t="shared" si="1"/>
        <v>0</v>
      </c>
    </row>
    <row r="24" spans="2:19" s="3" customFormat="1" x14ac:dyDescent="0.25">
      <c r="B24" s="11"/>
      <c r="C24" s="12" t="s">
        <v>32</v>
      </c>
      <c r="D24" s="14">
        <f>SUM(D9:D23)</f>
        <v>41897739</v>
      </c>
      <c r="E24" s="14">
        <f>SUM(E9:E23)</f>
        <v>41991065</v>
      </c>
      <c r="F24" s="14">
        <f t="shared" ref="F24:Q24" si="2">SUM(F9:F23)</f>
        <v>239807.82199999999</v>
      </c>
      <c r="G24" s="14">
        <f t="shared" si="2"/>
        <v>155031.75199999998</v>
      </c>
      <c r="H24" s="14">
        <f t="shared" si="2"/>
        <v>806908.49</v>
      </c>
      <c r="I24" s="14">
        <f t="shared" si="2"/>
        <v>468416.18099999998</v>
      </c>
      <c r="J24" s="14">
        <f t="shared" si="2"/>
        <v>889275.50899999996</v>
      </c>
      <c r="K24" s="14">
        <f t="shared" si="2"/>
        <v>4341687.6090000002</v>
      </c>
      <c r="L24" s="14">
        <f t="shared" si="2"/>
        <v>2908307.9479999999</v>
      </c>
      <c r="M24" s="14">
        <f t="shared" si="2"/>
        <v>1941079.4370000002</v>
      </c>
      <c r="N24" s="14">
        <f t="shared" si="2"/>
        <v>9321861.7740000002</v>
      </c>
      <c r="O24" s="14">
        <f t="shared" si="2"/>
        <v>2885443.5130000003</v>
      </c>
      <c r="P24" s="14">
        <f t="shared" si="2"/>
        <v>2596877.0480000004</v>
      </c>
      <c r="Q24" s="14">
        <f t="shared" si="2"/>
        <v>15852667.810999997</v>
      </c>
      <c r="S24" s="21"/>
    </row>
    <row r="25" spans="2:19" x14ac:dyDescent="0.25">
      <c r="D25" s="13"/>
      <c r="E25" s="13"/>
      <c r="F25" s="13"/>
      <c r="G25" s="13"/>
      <c r="H25" s="13"/>
      <c r="I25" s="13"/>
      <c r="J25" s="13"/>
      <c r="K25" s="13"/>
      <c r="L25" s="13"/>
      <c r="M25" s="13"/>
      <c r="N25" s="13"/>
      <c r="O25" s="13"/>
      <c r="P25" s="13"/>
      <c r="Q25" s="13"/>
    </row>
    <row r="26" spans="2:19" x14ac:dyDescent="0.25">
      <c r="B26" s="40" t="s">
        <v>84</v>
      </c>
      <c r="D26" s="13"/>
      <c r="E26" s="13"/>
      <c r="F26" s="13"/>
      <c r="G26" s="13"/>
      <c r="H26" s="13"/>
      <c r="I26" s="13"/>
      <c r="J26" s="13"/>
      <c r="K26" s="13"/>
      <c r="L26" s="13"/>
      <c r="M26" s="13"/>
      <c r="N26" s="13"/>
      <c r="O26" s="13"/>
      <c r="P26" s="13"/>
      <c r="Q26" s="15"/>
    </row>
    <row r="27" spans="2:19" x14ac:dyDescent="0.25">
      <c r="B27" s="18" t="s">
        <v>100</v>
      </c>
      <c r="Q27" s="21"/>
    </row>
    <row r="28" spans="2:19" x14ac:dyDescent="0.25">
      <c r="B28" s="18" t="s">
        <v>88</v>
      </c>
    </row>
    <row r="29" spans="2:19" x14ac:dyDescent="0.25">
      <c r="B29" s="18" t="s">
        <v>89</v>
      </c>
    </row>
  </sheetData>
  <mergeCells count="5">
    <mergeCell ref="B1:Q1"/>
    <mergeCell ref="B2:Q2"/>
    <mergeCell ref="B3:Q3"/>
    <mergeCell ref="B4:Q4"/>
    <mergeCell ref="B5:Q5"/>
  </mergeCells>
  <printOptions horizontalCentered="1"/>
  <pageMargins left="0.46" right="0.70866141732283472" top="0.74803149606299213" bottom="0.74803149606299213" header="0.31496062992125984" footer="0.31496062992125984"/>
  <pageSetup paperSize="121" scale="80" orientation="landscape" r:id="rId1"/>
  <ignoredErrors>
    <ignoredError sqref="B7:C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Levels xmlns="91a0d6fb-9b76-4f27-808e-2fd5c18c8f42" xsi:nil="true"/>
    <MigrationWizId xmlns="91a0d6fb-9b76-4f27-808e-2fd5c18c8f42" xsi:nil="true"/>
    <MigrationWizIdSecurityGroups xmlns="91a0d6fb-9b76-4f27-808e-2fd5c18c8f42" xsi:nil="true"/>
    <MigrationWizIdPermissions xmlns="91a0d6fb-9b76-4f27-808e-2fd5c18c8f42" xsi:nil="true"/>
    <MigrationWizIdDocumentLibraryPermissions xmlns="91a0d6fb-9b76-4f27-808e-2fd5c18c8f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3A049CF1EB90D469D0A6E0B7BD866C7" ma:contentTypeVersion="19" ma:contentTypeDescription="Crear nuevo documento." ma:contentTypeScope="" ma:versionID="2530195fd27f8acb0c2d6ce8456b7078">
  <xsd:schema xmlns:xsd="http://www.w3.org/2001/XMLSchema" xmlns:xs="http://www.w3.org/2001/XMLSchema" xmlns:p="http://schemas.microsoft.com/office/2006/metadata/properties" xmlns:ns3="0227e29e-38f2-445a-b464-40d811857f12" xmlns:ns4="91a0d6fb-9b76-4f27-808e-2fd5c18c8f42" targetNamespace="http://schemas.microsoft.com/office/2006/metadata/properties" ma:root="true" ma:fieldsID="3819aeb0df4b5d0a4f9e6ca2cadfb0a7" ns3:_="" ns4:_="">
    <xsd:import namespace="0227e29e-38f2-445a-b464-40d811857f12"/>
    <xsd:import namespace="91a0d6fb-9b76-4f27-808e-2fd5c18c8f4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igrationWizId" minOccurs="0"/>
                <xsd:element ref="ns4:MigrationWizIdPermissions" minOccurs="0"/>
                <xsd:element ref="ns4:MigrationWizIdPermissionLevels" minOccurs="0"/>
                <xsd:element ref="ns4:MigrationWizIdDocumentLibraryPermissions" minOccurs="0"/>
                <xsd:element ref="ns4:MigrationWizIdSecurityGroups"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7e29e-38f2-445a-b464-40d811857f1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a0d6fb-9b76-4f27-808e-2fd5c18c8f4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igrationWizId" ma:index="13" nillable="true" ma:displayName="MigrationWizId" ma:internalName="MigrationWizId">
      <xsd:simpleType>
        <xsd:restriction base="dms:Text"/>
      </xsd:simpleType>
    </xsd:element>
    <xsd:element name="MigrationWizIdPermissions" ma:index="14" nillable="true" ma:displayName="MigrationWizIdPermissions" ma:internalName="MigrationWizIdPermissions">
      <xsd:simpleType>
        <xsd:restriction base="dms:Text"/>
      </xsd:simpleType>
    </xsd:element>
    <xsd:element name="MigrationWizIdPermissionLevels" ma:index="15" nillable="true" ma:displayName="MigrationWizIdPermissionLevels" ma:internalName="MigrationWizIdPermissionLevels">
      <xsd:simpleType>
        <xsd:restriction base="dms:Text"/>
      </xsd:simpleType>
    </xsd:element>
    <xsd:element name="MigrationWizIdDocumentLibraryPermissions" ma:index="16" nillable="true" ma:displayName="MigrationWizIdDocumentLibraryPermissions" ma:internalName="MigrationWizIdDocumentLibraryPermissions">
      <xsd:simpleType>
        <xsd:restriction base="dms:Text"/>
      </xsd:simpleType>
    </xsd:element>
    <xsd:element name="MigrationWizIdSecurityGroups" ma:index="17" nillable="true" ma:displayName="MigrationWizIdSecurityGroups" ma:internalName="MigrationWizIdSecurityGroups">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Location" ma:index="21"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8B0D68-C63B-4049-83FB-B5E83F16CC87}">
  <ds:schemaRefs>
    <ds:schemaRef ds:uri="91a0d6fb-9b76-4f27-808e-2fd5c18c8f42"/>
    <ds:schemaRef ds:uri="http://purl.org/dc/dcmitype/"/>
    <ds:schemaRef ds:uri="http://www.w3.org/XML/1998/namespace"/>
    <ds:schemaRef ds:uri="0227e29e-38f2-445a-b464-40d811857f12"/>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B784CF2-5A8E-4DC7-97E3-DE77C5F9B2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7e29e-38f2-445a-b464-40d811857f12"/>
    <ds:schemaRef ds:uri="91a0d6fb-9b76-4f27-808e-2fd5c18c8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FB2280-CBD5-4A0E-8454-6B2E7A3071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vt:lpstr>
      <vt:lpstr>07.06.01 CORFO</vt:lpstr>
      <vt:lpstr>07.06.06 INVERSIÓN Y FINANC.</vt:lpstr>
      <vt:lpstr>07.06.07 DES. PROD. SOSTENIBLE</vt:lpstr>
      <vt:lpstr>07.19.01 INNOVA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Pilar Machado</dc:creator>
  <cp:keywords/>
  <dc:description/>
  <cp:lastModifiedBy>Miguel Maldonado Godoy</cp:lastModifiedBy>
  <cp:revision/>
  <cp:lastPrinted>2022-03-23T15:42:03Z</cp:lastPrinted>
  <dcterms:created xsi:type="dcterms:W3CDTF">2021-03-11T13:56:44Z</dcterms:created>
  <dcterms:modified xsi:type="dcterms:W3CDTF">2023-07-24T19:52:53Z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0x010100C3A049CF1EB90D469D0A6E0B7BD866C7</vt:lpwstr>
  </property>
</Properties>
</file>